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Mindshop\Advisor Resources\Administration\Excel tools\"/>
    </mc:Choice>
  </mc:AlternateContent>
  <bookViews>
    <workbookView xWindow="0" yWindow="0" windowWidth="28800" windowHeight="12435"/>
  </bookViews>
  <sheets>
    <sheet name="Single" sheetId="1" r:id="rId1"/>
    <sheet name="Multi" sheetId="3" r:id="rId2"/>
    <sheet name="Multi Chart" sheetId="2" r:id="rId3"/>
  </sheets>
  <calcPr calcId="152511"/>
</workbook>
</file>

<file path=xl/calcChain.xml><?xml version="1.0" encoding="utf-8"?>
<calcChain xmlns="http://schemas.openxmlformats.org/spreadsheetml/2006/main">
  <c r="P87" i="3" l="1"/>
  <c r="K88" i="3"/>
  <c r="S88" i="3"/>
  <c r="N89" i="3"/>
  <c r="V89" i="3"/>
  <c r="Q90" i="3"/>
  <c r="L91" i="3"/>
  <c r="T91" i="3"/>
  <c r="O92" i="3"/>
  <c r="J93" i="3"/>
  <c r="R93" i="3"/>
  <c r="M94" i="3"/>
  <c r="U94" i="3"/>
  <c r="P95" i="3"/>
  <c r="J84" i="3"/>
  <c r="J96" i="3" s="1"/>
  <c r="K84" i="3"/>
  <c r="K96" i="3" s="1"/>
  <c r="L84" i="3"/>
  <c r="H50" i="3" s="1"/>
  <c r="P96" i="3"/>
  <c r="I76" i="3"/>
  <c r="I88" i="3" s="1"/>
  <c r="I77" i="3"/>
  <c r="I89" i="3" s="1"/>
  <c r="I78" i="3"/>
  <c r="I90" i="3" s="1"/>
  <c r="I79" i="3"/>
  <c r="I91" i="3" s="1"/>
  <c r="I80" i="3"/>
  <c r="I92" i="3" s="1"/>
  <c r="I81" i="3"/>
  <c r="I93" i="3" s="1"/>
  <c r="I82" i="3"/>
  <c r="E48" i="3" s="1"/>
  <c r="I83" i="3"/>
  <c r="I95" i="3" s="1"/>
  <c r="I84" i="3"/>
  <c r="I96" i="3" s="1"/>
  <c r="I75" i="3"/>
  <c r="I87" i="3" s="1"/>
  <c r="J75" i="3"/>
  <c r="F41" i="3" s="1"/>
  <c r="K75" i="3"/>
  <c r="K87" i="3" s="1"/>
  <c r="L75" i="3"/>
  <c r="L87" i="3" s="1"/>
  <c r="M75" i="3"/>
  <c r="M87" i="3"/>
  <c r="N75" i="3"/>
  <c r="N87" i="3"/>
  <c r="O75" i="3"/>
  <c r="O87" i="3"/>
  <c r="P75" i="3"/>
  <c r="Q75" i="3"/>
  <c r="M41" i="3" s="1"/>
  <c r="R75" i="3"/>
  <c r="R87" i="3" s="1"/>
  <c r="S75" i="3"/>
  <c r="O41" i="3" s="1"/>
  <c r="T75" i="3"/>
  <c r="T87" i="3" s="1"/>
  <c r="U75" i="3"/>
  <c r="U87" i="3"/>
  <c r="V75" i="3"/>
  <c r="V87" i="3"/>
  <c r="J76" i="3"/>
  <c r="K76" i="3"/>
  <c r="L76" i="3"/>
  <c r="L88" i="3" s="1"/>
  <c r="M76" i="3"/>
  <c r="M88" i="3" s="1"/>
  <c r="N76" i="3"/>
  <c r="N85" i="3" s="1"/>
  <c r="O76" i="3"/>
  <c r="O88" i="3" s="1"/>
  <c r="P76" i="3"/>
  <c r="P88" i="3"/>
  <c r="Q76" i="3"/>
  <c r="Q88" i="3"/>
  <c r="R76" i="3"/>
  <c r="S76" i="3"/>
  <c r="T76" i="3"/>
  <c r="T88" i="3" s="1"/>
  <c r="U76" i="3"/>
  <c r="U88" i="3" s="1"/>
  <c r="V76" i="3"/>
  <c r="V85" i="3" s="1"/>
  <c r="J77" i="3"/>
  <c r="J85" i="3" s="1"/>
  <c r="K77" i="3"/>
  <c r="K89" i="3"/>
  <c r="L77" i="3"/>
  <c r="L89" i="3"/>
  <c r="M77" i="3"/>
  <c r="M89" i="3"/>
  <c r="N77" i="3"/>
  <c r="O77" i="3"/>
  <c r="O89" i="3" s="1"/>
  <c r="P77" i="3"/>
  <c r="P89" i="3" s="1"/>
  <c r="Q77" i="3"/>
  <c r="Q89" i="3" s="1"/>
  <c r="R77" i="3"/>
  <c r="R89" i="3" s="1"/>
  <c r="S77" i="3"/>
  <c r="S89" i="3"/>
  <c r="T77" i="3"/>
  <c r="T89" i="3"/>
  <c r="U77" i="3"/>
  <c r="U89" i="3"/>
  <c r="V77" i="3"/>
  <c r="J78" i="3"/>
  <c r="J90" i="3" s="1"/>
  <c r="K78" i="3"/>
  <c r="K90" i="3" s="1"/>
  <c r="L78" i="3"/>
  <c r="L90" i="3" s="1"/>
  <c r="M78" i="3"/>
  <c r="I44" i="3" s="1"/>
  <c r="N78" i="3"/>
  <c r="N90" i="3"/>
  <c r="O78" i="3"/>
  <c r="O90" i="3"/>
  <c r="P78" i="3"/>
  <c r="P90" i="3"/>
  <c r="Q78" i="3"/>
  <c r="R78" i="3"/>
  <c r="R90" i="3" s="1"/>
  <c r="S78" i="3"/>
  <c r="S90" i="3" s="1"/>
  <c r="T78" i="3"/>
  <c r="T90" i="3" s="1"/>
  <c r="U78" i="3"/>
  <c r="U90" i="3" s="1"/>
  <c r="V78" i="3"/>
  <c r="V90" i="3"/>
  <c r="J79" i="3"/>
  <c r="J91" i="3"/>
  <c r="K79" i="3"/>
  <c r="K91" i="3"/>
  <c r="L79" i="3"/>
  <c r="M79" i="3"/>
  <c r="M91" i="3" s="1"/>
  <c r="N79" i="3"/>
  <c r="N91" i="3" s="1"/>
  <c r="O79" i="3"/>
  <c r="O91" i="3" s="1"/>
  <c r="P79" i="3"/>
  <c r="P91" i="3" s="1"/>
  <c r="Q79" i="3"/>
  <c r="Q91" i="3"/>
  <c r="R79" i="3"/>
  <c r="R91" i="3"/>
  <c r="S79" i="3"/>
  <c r="S91" i="3"/>
  <c r="T79" i="3"/>
  <c r="U79" i="3"/>
  <c r="U91" i="3" s="1"/>
  <c r="V79" i="3"/>
  <c r="V91" i="3" s="1"/>
  <c r="J80" i="3"/>
  <c r="J92" i="3" s="1"/>
  <c r="K80" i="3"/>
  <c r="K92" i="3" s="1"/>
  <c r="L80" i="3"/>
  <c r="L92" i="3"/>
  <c r="M80" i="3"/>
  <c r="M92" i="3"/>
  <c r="N80" i="3"/>
  <c r="N92" i="3"/>
  <c r="O80" i="3"/>
  <c r="P80" i="3"/>
  <c r="P92" i="3" s="1"/>
  <c r="Q80" i="3"/>
  <c r="Q92" i="3" s="1"/>
  <c r="R80" i="3"/>
  <c r="R92" i="3" s="1"/>
  <c r="S80" i="3"/>
  <c r="O46" i="3" s="1"/>
  <c r="T80" i="3"/>
  <c r="T92" i="3"/>
  <c r="U80" i="3"/>
  <c r="U92" i="3"/>
  <c r="V80" i="3"/>
  <c r="V92" i="3"/>
  <c r="J81" i="3"/>
  <c r="K81" i="3"/>
  <c r="K93" i="3" s="1"/>
  <c r="L81" i="3"/>
  <c r="L93" i="3" s="1"/>
  <c r="M81" i="3"/>
  <c r="M93" i="3" s="1"/>
  <c r="N81" i="3"/>
  <c r="N93" i="3" s="1"/>
  <c r="O81" i="3"/>
  <c r="O93" i="3"/>
  <c r="P81" i="3"/>
  <c r="P93" i="3"/>
  <c r="Q81" i="3"/>
  <c r="Q93" i="3"/>
  <c r="R81" i="3"/>
  <c r="S81" i="3"/>
  <c r="S93" i="3" s="1"/>
  <c r="T81" i="3"/>
  <c r="T93" i="3" s="1"/>
  <c r="U81" i="3"/>
  <c r="Q47" i="3" s="1"/>
  <c r="V81" i="3"/>
  <c r="V93" i="3" s="1"/>
  <c r="J82" i="3"/>
  <c r="J94" i="3"/>
  <c r="K82" i="3"/>
  <c r="K94" i="3"/>
  <c r="L82" i="3"/>
  <c r="L94" i="3"/>
  <c r="M82" i="3"/>
  <c r="N82" i="3"/>
  <c r="N94" i="3" s="1"/>
  <c r="O82" i="3"/>
  <c r="K48" i="3" s="1"/>
  <c r="P82" i="3"/>
  <c r="P94" i="3" s="1"/>
  <c r="Q82" i="3"/>
  <c r="Q94" i="3" s="1"/>
  <c r="R82" i="3"/>
  <c r="R94" i="3"/>
  <c r="S82" i="3"/>
  <c r="S94" i="3"/>
  <c r="T82" i="3"/>
  <c r="T94" i="3"/>
  <c r="U82" i="3"/>
  <c r="V82" i="3"/>
  <c r="V94" i="3" s="1"/>
  <c r="J83" i="3"/>
  <c r="J95" i="3" s="1"/>
  <c r="K83" i="3"/>
  <c r="K95" i="3" s="1"/>
  <c r="L83" i="3"/>
  <c r="L95" i="3" s="1"/>
  <c r="M83" i="3"/>
  <c r="M95" i="3"/>
  <c r="N83" i="3"/>
  <c r="N95" i="3"/>
  <c r="O83" i="3"/>
  <c r="O95" i="3"/>
  <c r="P83" i="3"/>
  <c r="Q83" i="3"/>
  <c r="Q95" i="3" s="1"/>
  <c r="R83" i="3"/>
  <c r="R95" i="3" s="1"/>
  <c r="S83" i="3"/>
  <c r="S95" i="3" s="1"/>
  <c r="T83" i="3"/>
  <c r="T95" i="3" s="1"/>
  <c r="U83" i="3"/>
  <c r="U95" i="3"/>
  <c r="V83" i="3"/>
  <c r="V95" i="3"/>
  <c r="M84" i="3"/>
  <c r="I50" i="3"/>
  <c r="N84" i="3"/>
  <c r="N96" i="3"/>
  <c r="O84" i="3"/>
  <c r="O96" i="3"/>
  <c r="P84" i="3"/>
  <c r="Q84" i="3"/>
  <c r="M50" i="3" s="1"/>
  <c r="R84" i="3"/>
  <c r="R96" i="3" s="1"/>
  <c r="S84" i="3"/>
  <c r="S96" i="3" s="1"/>
  <c r="T84" i="3"/>
  <c r="T96" i="3" s="1"/>
  <c r="U84" i="3"/>
  <c r="Q50" i="3"/>
  <c r="V84" i="3"/>
  <c r="V96" i="3"/>
  <c r="P85" i="3"/>
  <c r="C76" i="3"/>
  <c r="C77" i="3"/>
  <c r="C78" i="3"/>
  <c r="C79" i="3"/>
  <c r="C80" i="3"/>
  <c r="C81" i="3"/>
  <c r="C82" i="3"/>
  <c r="C83" i="3"/>
  <c r="C84" i="3"/>
  <c r="C75" i="3"/>
  <c r="I85" i="3"/>
  <c r="R41" i="3"/>
  <c r="R43" i="3"/>
  <c r="R44" i="3"/>
  <c r="R45" i="3"/>
  <c r="R48" i="3"/>
  <c r="R49" i="3"/>
  <c r="R50" i="3"/>
  <c r="Q41" i="3"/>
  <c r="Q42" i="3"/>
  <c r="Q45" i="3"/>
  <c r="Q46" i="3"/>
  <c r="Q48" i="3"/>
  <c r="Q49" i="3"/>
  <c r="P41" i="3"/>
  <c r="P43" i="3"/>
  <c r="P45" i="3"/>
  <c r="P46" i="3"/>
  <c r="P49" i="3"/>
  <c r="O42" i="3"/>
  <c r="O43" i="3"/>
  <c r="O44" i="3"/>
  <c r="O47" i="3"/>
  <c r="O48" i="3"/>
  <c r="O50" i="3"/>
  <c r="N43" i="3"/>
  <c r="N45" i="3"/>
  <c r="N47" i="3"/>
  <c r="N48" i="3"/>
  <c r="N50" i="3"/>
  <c r="M42" i="3"/>
  <c r="M44" i="3"/>
  <c r="M45" i="3"/>
  <c r="M48" i="3"/>
  <c r="L41" i="3"/>
  <c r="L42" i="3"/>
  <c r="L43" i="3"/>
  <c r="L46" i="3"/>
  <c r="L47" i="3"/>
  <c r="L49" i="3"/>
  <c r="L50" i="3"/>
  <c r="K42" i="3"/>
  <c r="K44" i="3"/>
  <c r="K46" i="3"/>
  <c r="K47" i="3"/>
  <c r="K50" i="3"/>
  <c r="J41" i="3"/>
  <c r="J43" i="3"/>
  <c r="J44" i="3"/>
  <c r="J45" i="3"/>
  <c r="J48" i="3"/>
  <c r="J49" i="3"/>
  <c r="J50" i="3"/>
  <c r="I41" i="3"/>
  <c r="I42" i="3"/>
  <c r="I45" i="3"/>
  <c r="I46" i="3"/>
  <c r="I48" i="3"/>
  <c r="I49" i="3"/>
  <c r="H41" i="3"/>
  <c r="H43" i="3"/>
  <c r="H45" i="3"/>
  <c r="H46" i="3"/>
  <c r="H49" i="3"/>
  <c r="G42" i="3"/>
  <c r="G43" i="3"/>
  <c r="G44" i="3"/>
  <c r="G47" i="3"/>
  <c r="G48" i="3"/>
  <c r="G50" i="3"/>
  <c r="F43" i="3"/>
  <c r="F45" i="3"/>
  <c r="F47" i="3"/>
  <c r="F48" i="3"/>
  <c r="F50" i="3"/>
  <c r="E42" i="3"/>
  <c r="E44" i="3"/>
  <c r="E45" i="3"/>
  <c r="E47" i="3"/>
  <c r="E49" i="3"/>
  <c r="B10" i="3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D96" i="1"/>
  <c r="D95" i="1"/>
  <c r="N26" i="1" s="1"/>
  <c r="D94" i="1"/>
  <c r="D93" i="1"/>
  <c r="D92" i="1"/>
  <c r="N23" i="1" s="1"/>
  <c r="D91" i="1"/>
  <c r="N22" i="1" s="1"/>
  <c r="D90" i="1"/>
  <c r="F90" i="1" s="1"/>
  <c r="D89" i="1"/>
  <c r="F89" i="1" s="1"/>
  <c r="D88" i="1"/>
  <c r="F88" i="1" s="1"/>
  <c r="D87" i="1"/>
  <c r="K10" i="1"/>
  <c r="K12" i="1"/>
  <c r="K17" i="1"/>
  <c r="K22" i="1"/>
  <c r="K24" i="1"/>
  <c r="K26" i="1"/>
  <c r="K9" i="1"/>
  <c r="K14" i="1"/>
  <c r="K27" i="1"/>
  <c r="K29" i="1"/>
  <c r="K19" i="1"/>
  <c r="K31" i="1"/>
  <c r="K16" i="1"/>
  <c r="K28" i="1"/>
  <c r="K30" i="1"/>
  <c r="K32" i="1"/>
  <c r="K15" i="1"/>
  <c r="K18" i="1"/>
  <c r="K21" i="1"/>
  <c r="K13" i="1"/>
  <c r="K23" i="1"/>
  <c r="K33" i="1"/>
  <c r="K11" i="1"/>
  <c r="K20" i="1"/>
  <c r="K25" i="1"/>
  <c r="G96" i="1"/>
  <c r="F96" i="1"/>
  <c r="G95" i="1"/>
  <c r="G94" i="1"/>
  <c r="G93" i="1"/>
  <c r="F93" i="1"/>
  <c r="G92" i="1"/>
  <c r="F92" i="1"/>
  <c r="G91" i="1"/>
  <c r="G90" i="1"/>
  <c r="G89" i="1"/>
  <c r="G88" i="1"/>
  <c r="G87" i="1"/>
  <c r="L38" i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N27" i="1"/>
  <c r="N24" i="1"/>
  <c r="N20" i="1"/>
  <c r="F87" i="1"/>
  <c r="F95" i="1"/>
  <c r="U85" i="3"/>
  <c r="M85" i="3"/>
  <c r="U96" i="3"/>
  <c r="Q96" i="3"/>
  <c r="M96" i="3"/>
  <c r="F46" i="3"/>
  <c r="F42" i="3"/>
  <c r="G49" i="3"/>
  <c r="G45" i="3"/>
  <c r="G41" i="3"/>
  <c r="H48" i="3"/>
  <c r="I43" i="3"/>
  <c r="J46" i="3"/>
  <c r="K49" i="3"/>
  <c r="K41" i="3"/>
  <c r="L48" i="3"/>
  <c r="L44" i="3"/>
  <c r="M47" i="3"/>
  <c r="M43" i="3"/>
  <c r="N46" i="3"/>
  <c r="N42" i="3"/>
  <c r="O45" i="3"/>
  <c r="P48" i="3"/>
  <c r="T48" i="3" s="1"/>
  <c r="P44" i="3"/>
  <c r="Q43" i="3"/>
  <c r="R46" i="3"/>
  <c r="R42" i="3"/>
  <c r="O85" i="3"/>
  <c r="V88" i="3"/>
  <c r="R88" i="3"/>
  <c r="N88" i="3"/>
  <c r="J88" i="3"/>
  <c r="F94" i="1" l="1"/>
  <c r="N25" i="1"/>
  <c r="N21" i="1"/>
  <c r="N19" i="1"/>
  <c r="R85" i="3"/>
  <c r="K85" i="3"/>
  <c r="O49" i="3"/>
  <c r="O51" i="3" s="1"/>
  <c r="K45" i="3"/>
  <c r="H44" i="3"/>
  <c r="Q85" i="3"/>
  <c r="E50" i="3"/>
  <c r="T50" i="3" s="1"/>
  <c r="E46" i="3"/>
  <c r="E43" i="3"/>
  <c r="F49" i="3"/>
  <c r="F44" i="3"/>
  <c r="F51" i="3" s="1"/>
  <c r="H47" i="3"/>
  <c r="H42" i="3"/>
  <c r="H51" i="3" s="1"/>
  <c r="J47" i="3"/>
  <c r="L45" i="3"/>
  <c r="L51" i="3" s="1"/>
  <c r="M49" i="3"/>
  <c r="N49" i="3"/>
  <c r="N44" i="3"/>
  <c r="P47" i="3"/>
  <c r="P42" i="3"/>
  <c r="P51" i="3" s="1"/>
  <c r="R47" i="3"/>
  <c r="R51" i="3" s="1"/>
  <c r="T85" i="3"/>
  <c r="O94" i="3"/>
  <c r="U93" i="3"/>
  <c r="S87" i="3"/>
  <c r="Q87" i="3"/>
  <c r="J87" i="3"/>
  <c r="I94" i="3"/>
  <c r="L96" i="3"/>
  <c r="S92" i="3"/>
  <c r="M90" i="3"/>
  <c r="J89" i="3"/>
  <c r="S85" i="3"/>
  <c r="J42" i="3"/>
  <c r="J51" i="3" s="1"/>
  <c r="I47" i="3"/>
  <c r="I51" i="3" s="1"/>
  <c r="D97" i="1"/>
  <c r="E41" i="3"/>
  <c r="G46" i="3"/>
  <c r="G51" i="3" s="1"/>
  <c r="K43" i="3"/>
  <c r="K51" i="3" s="1"/>
  <c r="M46" i="3"/>
  <c r="M51" i="3" s="1"/>
  <c r="N41" i="3"/>
  <c r="N51" i="3" s="1"/>
  <c r="P50" i="3"/>
  <c r="Q44" i="3"/>
  <c r="Q51" i="3" s="1"/>
  <c r="L85" i="3"/>
  <c r="N18" i="1"/>
  <c r="F91" i="1"/>
  <c r="E51" i="3" l="1"/>
  <c r="S51" i="3" s="1"/>
  <c r="U48" i="3" s="1"/>
  <c r="S48" i="3" s="1"/>
  <c r="T41" i="3"/>
  <c r="U41" i="3" s="1"/>
  <c r="S41" i="3" s="1"/>
  <c r="T43" i="3"/>
  <c r="U43" i="3" s="1"/>
  <c r="S43" i="3" s="1"/>
  <c r="T42" i="3"/>
  <c r="U42" i="3" s="1"/>
  <c r="S42" i="3" s="1"/>
  <c r="T47" i="3"/>
  <c r="U47" i="3" s="1"/>
  <c r="S47" i="3" s="1"/>
  <c r="T46" i="3"/>
  <c r="U46" i="3" s="1"/>
  <c r="S46" i="3" s="1"/>
  <c r="T45" i="3"/>
  <c r="U45" i="3" s="1"/>
  <c r="S45" i="3" s="1"/>
  <c r="T44" i="3"/>
  <c r="U44" i="3" s="1"/>
  <c r="S44" i="3" s="1"/>
  <c r="U50" i="3"/>
  <c r="S50" i="3" s="1"/>
  <c r="T49" i="3"/>
  <c r="U49" i="3" s="1"/>
  <c r="S49" i="3" s="1"/>
</calcChain>
</file>

<file path=xl/sharedStrings.xml><?xml version="1.0" encoding="utf-8"?>
<sst xmlns="http://schemas.openxmlformats.org/spreadsheetml/2006/main" count="118" uniqueCount="64">
  <si>
    <t>Overall</t>
  </si>
  <si>
    <t>Workings</t>
  </si>
  <si>
    <t>Indicates a problem</t>
  </si>
  <si>
    <t>Means Caution</t>
  </si>
  <si>
    <t>No problems</t>
  </si>
  <si>
    <t>Date:</t>
  </si>
  <si>
    <t>Could be better</t>
  </si>
  <si>
    <t>Needs attention</t>
  </si>
  <si>
    <t>OK</t>
  </si>
  <si>
    <t>Reasonable</t>
  </si>
  <si>
    <t>Good</t>
  </si>
  <si>
    <t>Very Good</t>
  </si>
  <si>
    <t>Excellent</t>
  </si>
  <si>
    <t>-5 to +5 scale</t>
  </si>
  <si>
    <t>Now</t>
  </si>
  <si>
    <t>Where</t>
  </si>
  <si>
    <t>Much to do</t>
  </si>
  <si>
    <t>Below Average</t>
  </si>
  <si>
    <t>Very Poor</t>
  </si>
  <si>
    <t>Mindshop People Diagnostic</t>
  </si>
  <si>
    <t>Name:</t>
  </si>
  <si>
    <t>10 People factors</t>
  </si>
  <si>
    <t>Teamwork</t>
  </si>
  <si>
    <t>Communication</t>
  </si>
  <si>
    <t>Morale</t>
  </si>
  <si>
    <t>Training</t>
  </si>
  <si>
    <t>Leadership</t>
  </si>
  <si>
    <t>Dedication</t>
  </si>
  <si>
    <t>Customer Focus</t>
  </si>
  <si>
    <t>Coaching</t>
  </si>
  <si>
    <t>Job Satisfaction</t>
  </si>
  <si>
    <t>Overall Effectiveness</t>
  </si>
  <si>
    <t>The amount of training people receive</t>
  </si>
  <si>
    <t>The cooperation between people and sections</t>
  </si>
  <si>
    <t>The support you get from Management</t>
  </si>
  <si>
    <t>The amount of fun you have at work</t>
  </si>
  <si>
    <t>The level of customer satisfaction</t>
  </si>
  <si>
    <t>The opportunity for career growth</t>
  </si>
  <si>
    <t>The level of trust you have in management</t>
  </si>
  <si>
    <t>The flexibility you are given to do your job</t>
  </si>
  <si>
    <t>The degree to which you are kept up to date with developments in the business</t>
  </si>
  <si>
    <t>The amount of coaching and mentoring you get</t>
  </si>
  <si>
    <t>The rate at which people get promoted in the business</t>
  </si>
  <si>
    <t>The quality of the people in the organisation</t>
  </si>
  <si>
    <t>The level of feedback you get on your performance</t>
  </si>
  <si>
    <t>The quality of the management team</t>
  </si>
  <si>
    <t>The degree to which people "go the extra mile" for their job</t>
  </si>
  <si>
    <t>The amount of project teams used</t>
  </si>
  <si>
    <t>The level of customer contact you have</t>
  </si>
  <si>
    <t>The understanding of customer needs and perceptions</t>
  </si>
  <si>
    <t>The level of stress in the organisation</t>
  </si>
  <si>
    <t>The overall performance of the organisation</t>
  </si>
  <si>
    <t>The level of commitment of the average employee</t>
  </si>
  <si>
    <t>The level of innovation within the organisation</t>
  </si>
  <si>
    <t>The use of newsletters and employee meetings</t>
  </si>
  <si>
    <t>The facilities and working conditions</t>
  </si>
  <si>
    <t>The recruitment and induction process</t>
  </si>
  <si>
    <t>People Factor?</t>
  </si>
  <si>
    <t>Average</t>
  </si>
  <si>
    <t>25 Questions - How would you rate the following in your business?</t>
  </si>
  <si>
    <t>Managers</t>
  </si>
  <si>
    <t>Key Success Factors</t>
  </si>
  <si>
    <t>Mindshop Personal Multiple Submission Diagnostic</t>
  </si>
  <si>
    <t>v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</si>
</sst>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8"/>
      <name val="Arial"/>
      <family val="2"/>
    </font>
    <font>
      <sz val="10"/>
      <name val="PT Sans Narrow"/>
    </font>
    <font>
      <b/>
      <sz val="10"/>
      <name val="PT Sans Narrow"/>
    </font>
    <font>
      <b/>
      <sz val="20"/>
      <name val="PT Sans Narrow"/>
    </font>
    <font>
      <sz val="12"/>
      <name val="PT Sans Narrow"/>
    </font>
    <font>
      <b/>
      <sz val="12"/>
      <name val="PT Sans Narrow"/>
    </font>
    <font>
      <u/>
      <sz val="12"/>
      <name val="PT Sans Narrow"/>
    </font>
    <font>
      <b/>
      <u/>
      <sz val="10"/>
      <name val="PT Sans Narrow"/>
    </font>
    <font>
      <sz val="8"/>
      <name val="PT Sans Narrow"/>
    </font>
    <font>
      <b/>
      <u/>
      <sz val="12"/>
      <color indexed="18"/>
      <name val="PT Sans Narrow"/>
    </font>
    <font>
      <b/>
      <sz val="10"/>
      <color indexed="9"/>
      <name val="PT Sans Narrow"/>
    </font>
    <font>
      <sz val="10"/>
      <color indexed="9"/>
      <name val="PT Sans Narrow"/>
    </font>
    <font>
      <sz val="10"/>
      <color indexed="10"/>
      <name val="PT Sans Narrow"/>
    </font>
    <font>
      <b/>
      <sz val="10"/>
      <color indexed="10"/>
      <name val="PT Sans Narrow"/>
    </font>
    <font>
      <b/>
      <u/>
      <sz val="12"/>
      <color indexed="10"/>
      <name val="PT Sans Narrow"/>
    </font>
    <font>
      <sz val="10"/>
      <color indexed="18"/>
      <name val="PT Sans Narrow"/>
    </font>
    <font>
      <b/>
      <sz val="10"/>
      <color indexed="18"/>
      <name val="PT Sans Narrow"/>
    </font>
    <font>
      <b/>
      <u/>
      <sz val="10"/>
      <color indexed="18"/>
      <name val="PT Sans Narrow"/>
    </font>
    <font>
      <b/>
      <sz val="22"/>
      <name val="PT Sans Narrow"/>
    </font>
    <font>
      <sz val="20"/>
      <name val="PT Sans Narrow"/>
    </font>
    <font>
      <sz val="11"/>
      <name val="PT Sans Narrow"/>
    </font>
    <font>
      <b/>
      <sz val="11"/>
      <name val="PT Sans Narrow"/>
    </font>
    <font>
      <b/>
      <u/>
      <sz val="11"/>
      <color indexed="18"/>
      <name val="PT Sans Narrow"/>
    </font>
    <font>
      <i/>
      <sz val="12"/>
      <name val="PT Sans Narrow"/>
    </font>
    <font>
      <sz val="12"/>
      <color indexed="9"/>
      <name val="PT Sans Narrow"/>
    </font>
    <font>
      <u/>
      <sz val="12"/>
      <color indexed="9"/>
      <name val="PT Sans Narrow"/>
    </font>
    <font>
      <b/>
      <sz val="14"/>
      <color theme="0"/>
      <name val="PT Sans Narrow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206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5" borderId="0" xfId="0" applyFill="1"/>
    <xf numFmtId="0" fontId="2" fillId="0" borderId="0" xfId="0" applyFont="1" applyAlignment="1">
      <alignment vertical="center"/>
    </xf>
    <xf numFmtId="0" fontId="2" fillId="5" borderId="0" xfId="0" applyFont="1" applyFill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5" borderId="0" xfId="0" applyFont="1" applyFill="1" applyAlignment="1">
      <alignment horizontal="left" vertical="center"/>
    </xf>
    <xf numFmtId="0" fontId="2" fillId="5" borderId="0" xfId="0" applyFont="1" applyFill="1" applyAlignment="1" applyProtection="1">
      <alignment vertical="center"/>
      <protection locked="0"/>
    </xf>
    <xf numFmtId="0" fontId="4" fillId="5" borderId="0" xfId="0" applyFont="1" applyFill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6" fillId="5" borderId="0" xfId="0" applyFont="1" applyFill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vertical="center"/>
      <protection locked="0"/>
    </xf>
    <xf numFmtId="0" fontId="4" fillId="5" borderId="0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vertical="center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right" vertical="center"/>
    </xf>
    <xf numFmtId="2" fontId="3" fillId="5" borderId="0" xfId="0" applyNumberFormat="1" applyFont="1" applyFill="1" applyBorder="1" applyAlignment="1" applyProtection="1">
      <alignment horizontal="center" vertical="center"/>
      <protection hidden="1"/>
    </xf>
    <xf numFmtId="0" fontId="2" fillId="5" borderId="0" xfId="0" applyFont="1" applyFill="1" applyAlignment="1">
      <alignment horizontal="right" vertical="center"/>
    </xf>
    <xf numFmtId="0" fontId="13" fillId="5" borderId="0" xfId="0" applyFont="1" applyFill="1" applyAlignment="1">
      <alignment horizontal="right" vertical="center"/>
    </xf>
    <xf numFmtId="0" fontId="13" fillId="5" borderId="0" xfId="0" applyFont="1" applyFill="1" applyAlignment="1">
      <alignment vertical="center"/>
    </xf>
    <xf numFmtId="2" fontId="14" fillId="5" borderId="0" xfId="0" applyNumberFormat="1" applyFont="1" applyFill="1" applyBorder="1" applyAlignment="1" applyProtection="1">
      <alignment horizontal="center" vertical="center"/>
      <protection hidden="1"/>
    </xf>
    <xf numFmtId="0" fontId="13" fillId="5" borderId="0" xfId="0" applyFont="1" applyFill="1" applyBorder="1" applyAlignment="1">
      <alignment vertical="center"/>
    </xf>
    <xf numFmtId="0" fontId="15" fillId="5" borderId="0" xfId="0" applyFont="1" applyFill="1" applyBorder="1" applyAlignment="1">
      <alignment horizontal="center" vertical="center"/>
    </xf>
    <xf numFmtId="0" fontId="12" fillId="5" borderId="0" xfId="0" applyFont="1" applyFill="1" applyAlignment="1">
      <alignment vertical="center"/>
    </xf>
    <xf numFmtId="0" fontId="14" fillId="5" borderId="0" xfId="0" applyFont="1" applyFill="1" applyBorder="1" applyAlignment="1">
      <alignment vertical="center"/>
    </xf>
    <xf numFmtId="2" fontId="3" fillId="5" borderId="0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5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18" fillId="5" borderId="0" xfId="0" applyFont="1" applyFill="1" applyAlignment="1" applyProtection="1">
      <alignment vertical="center"/>
      <protection hidden="1"/>
    </xf>
    <xf numFmtId="0" fontId="17" fillId="5" borderId="0" xfId="0" applyFont="1" applyFill="1" applyAlignment="1" applyProtection="1">
      <alignment vertical="center"/>
      <protection hidden="1"/>
    </xf>
    <xf numFmtId="0" fontId="16" fillId="5" borderId="0" xfId="0" applyFont="1" applyFill="1" applyAlignment="1" applyProtection="1">
      <alignment vertical="center"/>
      <protection locked="0"/>
    </xf>
    <xf numFmtId="2" fontId="17" fillId="5" borderId="0" xfId="0" applyNumberFormat="1" applyFont="1" applyFill="1" applyAlignment="1" applyProtection="1">
      <alignment vertical="center"/>
      <protection hidden="1"/>
    </xf>
    <xf numFmtId="0" fontId="17" fillId="5" borderId="0" xfId="0" applyFont="1" applyFill="1" applyBorder="1" applyAlignment="1" applyProtection="1">
      <alignment vertical="center"/>
      <protection hidden="1"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vertical="center"/>
      <protection hidden="1"/>
    </xf>
    <xf numFmtId="2" fontId="17" fillId="0" borderId="0" xfId="0" applyNumberFormat="1" applyFont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vertical="center"/>
      <protection locked="0"/>
    </xf>
    <xf numFmtId="0" fontId="19" fillId="5" borderId="0" xfId="0" applyFont="1" applyFill="1" applyAlignment="1">
      <alignment vertical="center"/>
    </xf>
    <xf numFmtId="0" fontId="5" fillId="5" borderId="0" xfId="0" applyFont="1" applyFill="1" applyAlignment="1" applyProtection="1">
      <alignment horizontal="right" vertical="center"/>
      <protection locked="0"/>
    </xf>
    <xf numFmtId="0" fontId="20" fillId="5" borderId="0" xfId="0" applyFont="1" applyFill="1" applyAlignment="1">
      <alignment horizontal="center" vertical="center"/>
    </xf>
    <xf numFmtId="0" fontId="5" fillId="5" borderId="0" xfId="0" applyFont="1" applyFill="1" applyAlignment="1" applyProtection="1">
      <alignment horizontal="center" vertical="center"/>
      <protection locked="0"/>
    </xf>
    <xf numFmtId="0" fontId="6" fillId="7" borderId="34" xfId="0" applyFont="1" applyFill="1" applyBorder="1" applyAlignment="1">
      <alignment vertical="center"/>
    </xf>
    <xf numFmtId="0" fontId="5" fillId="7" borderId="35" xfId="0" applyFont="1" applyFill="1" applyBorder="1" applyAlignment="1">
      <alignment vertical="center"/>
    </xf>
    <xf numFmtId="49" fontId="6" fillId="7" borderId="35" xfId="0" applyNumberFormat="1" applyFont="1" applyFill="1" applyBorder="1" applyAlignment="1">
      <alignment horizontal="center" vertical="center" wrapText="1"/>
    </xf>
    <xf numFmtId="49" fontId="6" fillId="7" borderId="2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5" borderId="0" xfId="0" applyFont="1" applyFill="1" applyBorder="1" applyAlignment="1">
      <alignment vertical="center"/>
    </xf>
    <xf numFmtId="0" fontId="21" fillId="5" borderId="0" xfId="0" applyFont="1" applyFill="1" applyBorder="1" applyAlignment="1">
      <alignment horizontal="center" vertical="center"/>
    </xf>
    <xf numFmtId="0" fontId="21" fillId="5" borderId="0" xfId="0" applyFont="1" applyFill="1" applyAlignment="1">
      <alignment vertical="center"/>
    </xf>
    <xf numFmtId="0" fontId="22" fillId="5" borderId="0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21" fillId="3" borderId="1" xfId="0" applyFont="1" applyFill="1" applyBorder="1" applyAlignment="1">
      <alignment vertical="center"/>
    </xf>
    <xf numFmtId="0" fontId="21" fillId="4" borderId="1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center" vertical="center"/>
    </xf>
    <xf numFmtId="0" fontId="22" fillId="5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5" fillId="5" borderId="37" xfId="0" applyFont="1" applyFill="1" applyBorder="1" applyAlignment="1">
      <alignment vertical="center"/>
    </xf>
    <xf numFmtId="0" fontId="6" fillId="6" borderId="20" xfId="0" applyFont="1" applyFill="1" applyBorder="1" applyAlignment="1" applyProtection="1">
      <alignment horizontal="center" vertical="center"/>
      <protection locked="0"/>
    </xf>
    <xf numFmtId="0" fontId="6" fillId="5" borderId="38" xfId="0" applyFont="1" applyFill="1" applyBorder="1" applyAlignment="1" applyProtection="1">
      <alignment horizontal="center" vertical="center"/>
      <protection hidden="1"/>
    </xf>
    <xf numFmtId="0" fontId="5" fillId="5" borderId="0" xfId="0" applyFont="1" applyFill="1" applyAlignment="1">
      <alignment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0" fontId="6" fillId="6" borderId="10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5" fillId="5" borderId="14" xfId="0" applyFont="1" applyFill="1" applyBorder="1" applyAlignment="1">
      <alignment vertical="center"/>
    </xf>
    <xf numFmtId="0" fontId="5" fillId="5" borderId="20" xfId="0" applyFont="1" applyFill="1" applyBorder="1" applyAlignment="1">
      <alignment vertical="center"/>
    </xf>
    <xf numFmtId="0" fontId="5" fillId="5" borderId="15" xfId="0" applyFont="1" applyFill="1" applyBorder="1" applyAlignment="1">
      <alignment vertical="center"/>
    </xf>
    <xf numFmtId="0" fontId="5" fillId="5" borderId="16" xfId="0" applyFont="1" applyFill="1" applyBorder="1" applyAlignment="1">
      <alignment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6" fillId="6" borderId="17" xfId="0" applyFont="1" applyFill="1" applyBorder="1" applyAlignment="1" applyProtection="1">
      <alignment horizontal="center" vertical="center"/>
      <protection locked="0"/>
    </xf>
    <xf numFmtId="0" fontId="21" fillId="0" borderId="2" xfId="0" applyFont="1" applyBorder="1" applyAlignment="1">
      <alignment vertical="center"/>
    </xf>
    <xf numFmtId="2" fontId="21" fillId="6" borderId="2" xfId="0" applyNumberFormat="1" applyFont="1" applyFill="1" applyBorder="1" applyAlignment="1" applyProtection="1">
      <alignment horizontal="center" vertical="center"/>
      <protection hidden="1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2" fontId="21" fillId="6" borderId="22" xfId="0" applyNumberFormat="1" applyFont="1" applyFill="1" applyBorder="1" applyAlignment="1" applyProtection="1">
      <alignment horizontal="center" vertical="center"/>
      <protection hidden="1"/>
    </xf>
    <xf numFmtId="0" fontId="4" fillId="5" borderId="0" xfId="0" applyFont="1" applyFill="1" applyAlignment="1">
      <alignment horizontal="right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14" fontId="5" fillId="5" borderId="0" xfId="0" applyNumberFormat="1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>
      <alignment vertical="center"/>
    </xf>
    <xf numFmtId="0" fontId="5" fillId="5" borderId="18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24" fillId="5" borderId="0" xfId="0" applyFont="1" applyFill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0" fontId="24" fillId="5" borderId="0" xfId="0" applyFont="1" applyFill="1" applyAlignment="1">
      <alignment vertical="center"/>
    </xf>
    <xf numFmtId="0" fontId="5" fillId="4" borderId="1" xfId="0" applyFont="1" applyFill="1" applyBorder="1" applyAlignment="1" applyProtection="1">
      <alignment vertical="center"/>
    </xf>
    <xf numFmtId="0" fontId="6" fillId="6" borderId="23" xfId="0" applyFont="1" applyFill="1" applyBorder="1" applyAlignment="1" applyProtection="1">
      <alignment vertical="center"/>
    </xf>
    <xf numFmtId="0" fontId="6" fillId="6" borderId="24" xfId="0" applyFont="1" applyFill="1" applyBorder="1" applyAlignment="1" applyProtection="1">
      <alignment vertical="center"/>
    </xf>
    <xf numFmtId="0" fontId="6" fillId="6" borderId="25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2" fontId="5" fillId="0" borderId="26" xfId="0" applyNumberFormat="1" applyFont="1" applyBorder="1" applyAlignment="1" applyProtection="1">
      <alignment vertical="center"/>
    </xf>
    <xf numFmtId="2" fontId="5" fillId="0" borderId="27" xfId="0" applyNumberFormat="1" applyFont="1" applyBorder="1" applyAlignment="1" applyProtection="1">
      <alignment vertical="center"/>
    </xf>
    <xf numFmtId="2" fontId="5" fillId="0" borderId="28" xfId="0" applyNumberFormat="1" applyFont="1" applyBorder="1" applyAlignment="1" applyProtection="1">
      <alignment vertical="center"/>
    </xf>
    <xf numFmtId="2" fontId="6" fillId="0" borderId="2" xfId="0" applyNumberFormat="1" applyFont="1" applyBorder="1" applyAlignment="1" applyProtection="1">
      <alignment vertical="center"/>
    </xf>
    <xf numFmtId="0" fontId="25" fillId="5" borderId="0" xfId="0" applyFont="1" applyFill="1" applyAlignment="1">
      <alignment vertical="center"/>
    </xf>
    <xf numFmtId="2" fontId="5" fillId="0" borderId="29" xfId="0" applyNumberFormat="1" applyFont="1" applyBorder="1" applyAlignment="1" applyProtection="1">
      <alignment vertical="center"/>
    </xf>
    <xf numFmtId="2" fontId="5" fillId="0" borderId="1" xfId="0" applyNumberFormat="1" applyFont="1" applyBorder="1" applyAlignment="1" applyProtection="1">
      <alignment vertical="center"/>
    </xf>
    <xf numFmtId="2" fontId="5" fillId="0" borderId="30" xfId="0" applyNumberFormat="1" applyFont="1" applyBorder="1" applyAlignment="1" applyProtection="1">
      <alignment vertical="center"/>
    </xf>
    <xf numFmtId="2" fontId="5" fillId="0" borderId="31" xfId="0" applyNumberFormat="1" applyFont="1" applyBorder="1" applyAlignment="1" applyProtection="1">
      <alignment vertical="center"/>
    </xf>
    <xf numFmtId="2" fontId="5" fillId="0" borderId="32" xfId="0" applyNumberFormat="1" applyFont="1" applyBorder="1" applyAlignment="1" applyProtection="1">
      <alignment vertical="center"/>
    </xf>
    <xf numFmtId="2" fontId="5" fillId="0" borderId="33" xfId="0" applyNumberFormat="1" applyFont="1" applyBorder="1" applyAlignment="1" applyProtection="1">
      <alignment vertical="center"/>
    </xf>
    <xf numFmtId="2" fontId="6" fillId="0" borderId="22" xfId="0" applyNumberFormat="1" applyFont="1" applyBorder="1" applyAlignment="1" applyProtection="1">
      <alignment vertical="center"/>
    </xf>
    <xf numFmtId="2" fontId="25" fillId="5" borderId="0" xfId="0" applyNumberFormat="1" applyFont="1" applyFill="1" applyAlignment="1" applyProtection="1">
      <alignment vertical="center"/>
    </xf>
    <xf numFmtId="0" fontId="25" fillId="5" borderId="0" xfId="0" applyFont="1" applyFill="1" applyAlignment="1" applyProtection="1">
      <alignment vertical="center"/>
    </xf>
    <xf numFmtId="0" fontId="25" fillId="0" borderId="0" xfId="0" applyFont="1" applyAlignment="1">
      <alignment vertical="center"/>
    </xf>
    <xf numFmtId="0" fontId="26" fillId="5" borderId="0" xfId="0" applyFont="1" applyFill="1" applyAlignment="1" applyProtection="1">
      <alignment vertical="center"/>
      <protection hidden="1"/>
    </xf>
    <xf numFmtId="0" fontId="25" fillId="5" borderId="0" xfId="0" applyFont="1" applyFill="1" applyAlignment="1" applyProtection="1">
      <alignment vertical="center"/>
      <protection hidden="1"/>
    </xf>
    <xf numFmtId="2" fontId="25" fillId="5" borderId="0" xfId="0" applyNumberFormat="1" applyFont="1" applyFill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</xf>
    <xf numFmtId="2" fontId="25" fillId="0" borderId="0" xfId="0" applyNumberFormat="1" applyFont="1" applyAlignment="1" applyProtection="1">
      <alignment vertical="center"/>
      <protection hidden="1"/>
    </xf>
    <xf numFmtId="0" fontId="25" fillId="0" borderId="0" xfId="0" applyFont="1" applyBorder="1" applyAlignment="1" applyProtection="1">
      <alignment horizontal="right" vertical="center"/>
      <protection hidden="1"/>
    </xf>
    <xf numFmtId="0" fontId="19" fillId="5" borderId="0" xfId="0" applyFont="1" applyFill="1" applyAlignment="1">
      <alignment horizontal="right" vertical="center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6" fillId="5" borderId="22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6" fillId="7" borderId="22" xfId="0" applyFont="1" applyFill="1" applyBorder="1" applyAlignment="1" applyProtection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7" borderId="0" xfId="0" applyFont="1" applyFill="1" applyBorder="1" applyAlignment="1">
      <alignment horizontal="center" vertical="center"/>
    </xf>
    <xf numFmtId="14" fontId="5" fillId="5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4" fillId="5" borderId="0" xfId="0" applyFont="1" applyFill="1" applyAlignment="1">
      <alignment horizontal="right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5" borderId="15" xfId="0" applyFont="1" applyFill="1" applyBorder="1" applyAlignment="1" applyProtection="1">
      <alignment horizontal="center" vertical="center"/>
      <protection locked="0"/>
    </xf>
    <xf numFmtId="0" fontId="27" fillId="8" borderId="34" xfId="0" applyFont="1" applyFill="1" applyBorder="1" applyAlignment="1" applyProtection="1">
      <alignment horizontal="center" vertical="center"/>
    </xf>
    <xf numFmtId="0" fontId="27" fillId="8" borderId="35" xfId="0" applyFont="1" applyFill="1" applyBorder="1" applyAlignment="1" applyProtection="1">
      <alignment horizontal="center" vertical="center"/>
    </xf>
    <xf numFmtId="0" fontId="27" fillId="8" borderId="36" xfId="0" applyFont="1" applyFill="1" applyBorder="1" applyAlignment="1" applyProtection="1">
      <alignment horizontal="center" vertical="center"/>
    </xf>
    <xf numFmtId="0" fontId="19" fillId="5" borderId="0" xfId="0" applyFont="1" applyFill="1" applyAlignment="1">
      <alignment horizontal="right" vertical="center"/>
    </xf>
    <xf numFmtId="0" fontId="5" fillId="0" borderId="1" xfId="0" applyFont="1" applyBorder="1" applyAlignment="1" applyProtection="1">
      <alignment horizontal="left" vertical="center"/>
    </xf>
  </cellXfs>
  <cellStyles count="1">
    <cellStyle name="Normal" xfId="0" builtinId="0"/>
  </cellStyles>
  <dxfs count="37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PT Sans Narrow"/>
                <a:ea typeface="Arial"/>
                <a:cs typeface="Arial"/>
              </a:defRPr>
            </a:pPr>
            <a:r>
              <a:rPr lang="en-US" sz="1200">
                <a:latin typeface="PT Sans Narrow"/>
              </a:rPr>
              <a:t>10 Key Success Factors</a:t>
            </a:r>
          </a:p>
        </c:rich>
      </c:tx>
      <c:layout>
        <c:manualLayout>
          <c:xMode val="edge"/>
          <c:yMode val="edge"/>
          <c:x val="0.42341356673960623"/>
          <c:y val="3.759398496240601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4857768052516421E-2"/>
          <c:y val="0.19548872180451127"/>
          <c:w val="0.94748358862144411"/>
          <c:h val="0.4548872180451127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Single!$M$18:$M$27</c:f>
              <c:strCache>
                <c:ptCount val="10"/>
                <c:pt idx="0">
                  <c:v>Teamwork</c:v>
                </c:pt>
                <c:pt idx="1">
                  <c:v>Communication</c:v>
                </c:pt>
                <c:pt idx="2">
                  <c:v>Morale</c:v>
                </c:pt>
                <c:pt idx="3">
                  <c:v>Training</c:v>
                </c:pt>
                <c:pt idx="4">
                  <c:v>Leadership</c:v>
                </c:pt>
                <c:pt idx="5">
                  <c:v>Dedication</c:v>
                </c:pt>
                <c:pt idx="6">
                  <c:v>Customer Focus</c:v>
                </c:pt>
                <c:pt idx="7">
                  <c:v>Coaching</c:v>
                </c:pt>
                <c:pt idx="8">
                  <c:v>Job Satisfaction</c:v>
                </c:pt>
                <c:pt idx="9">
                  <c:v>Overall Effectiveness</c:v>
                </c:pt>
              </c:strCache>
            </c:strRef>
          </c:cat>
          <c:val>
            <c:numRef>
              <c:f>Single!$N$18:$N$27</c:f>
              <c:numCache>
                <c:formatCode>0.00</c:formatCode>
                <c:ptCount val="10"/>
                <c:pt idx="0">
                  <c:v>-6</c:v>
                </c:pt>
                <c:pt idx="1">
                  <c:v>-6</c:v>
                </c:pt>
                <c:pt idx="2">
                  <c:v>-6</c:v>
                </c:pt>
                <c:pt idx="3">
                  <c:v>-6</c:v>
                </c:pt>
                <c:pt idx="4">
                  <c:v>-6</c:v>
                </c:pt>
                <c:pt idx="5">
                  <c:v>-6</c:v>
                </c:pt>
                <c:pt idx="6">
                  <c:v>-6</c:v>
                </c:pt>
                <c:pt idx="7">
                  <c:v>-6</c:v>
                </c:pt>
                <c:pt idx="8">
                  <c:v>-6</c:v>
                </c:pt>
                <c:pt idx="9">
                  <c:v>-6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0945696"/>
        <c:axId val="380946088"/>
        <c:axId val="0"/>
      </c:bar3DChart>
      <c:catAx>
        <c:axId val="38094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0946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946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0945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Scores for Managers</a:t>
            </a:r>
          </a:p>
        </c:rich>
      </c:tx>
      <c:layout>
        <c:manualLayout>
          <c:xMode val="edge"/>
          <c:yMode val="edge"/>
          <c:x val="0.29059867516560439"/>
          <c:y val="3.097345132743363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8608128491453568E-2"/>
          <c:y val="0.16592920353982307"/>
          <c:w val="0.92429902641729922"/>
          <c:h val="0.5840707964601771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Multi!$D$41:$D$50</c:f>
              <c:strCache>
                <c:ptCount val="10"/>
                <c:pt idx="0">
                  <c:v>Teamwork</c:v>
                </c:pt>
                <c:pt idx="1">
                  <c:v>Communication</c:v>
                </c:pt>
                <c:pt idx="2">
                  <c:v>Morale</c:v>
                </c:pt>
                <c:pt idx="3">
                  <c:v>Training</c:v>
                </c:pt>
                <c:pt idx="4">
                  <c:v>Leadership</c:v>
                </c:pt>
                <c:pt idx="5">
                  <c:v>Dedication</c:v>
                </c:pt>
                <c:pt idx="6">
                  <c:v>Customer Focus</c:v>
                </c:pt>
                <c:pt idx="7">
                  <c:v>Coaching</c:v>
                </c:pt>
                <c:pt idx="8">
                  <c:v>Job Satisfaction</c:v>
                </c:pt>
                <c:pt idx="9">
                  <c:v>Overall Effectiveness</c:v>
                </c:pt>
              </c:strCache>
            </c:strRef>
          </c:cat>
          <c:val>
            <c:numRef>
              <c:f>Multi!$S$41:$S$50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0946872"/>
        <c:axId val="380947264"/>
        <c:axId val="0"/>
      </c:bar3DChart>
      <c:catAx>
        <c:axId val="380946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094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947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0946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trlProps/ctrlProp1.xml><?xml version="1.0" encoding="utf-8"?>
<formControlPr xmlns="http://schemas.microsoft.com/office/spreadsheetml/2009/9/main" objectType="Drop" dropLines="12" dropStyle="combo" dx="16" fmlaLink="J9" fmlaRange="$C$69:$C$80" sel="1" val="0"/>
</file>

<file path=xl/ctrlProps/ctrlProp10.xml><?xml version="1.0" encoding="utf-8"?>
<formControlPr xmlns="http://schemas.microsoft.com/office/spreadsheetml/2009/9/main" objectType="Drop" dropLines="12" dropStyle="combo" dx="16" fmlaLink="J18" fmlaRange="$C$69:$C$80" sel="1" val="0"/>
</file>

<file path=xl/ctrlProps/ctrlProp11.xml><?xml version="1.0" encoding="utf-8"?>
<formControlPr xmlns="http://schemas.microsoft.com/office/spreadsheetml/2009/9/main" objectType="Drop" dropLines="12" dropStyle="combo" dx="16" fmlaLink="J19" fmlaRange="$C$69:$C$80" sel="1" val="0"/>
</file>

<file path=xl/ctrlProps/ctrlProp12.xml><?xml version="1.0" encoding="utf-8"?>
<formControlPr xmlns="http://schemas.microsoft.com/office/spreadsheetml/2009/9/main" objectType="Drop" dropLines="12" dropStyle="combo" dx="16" fmlaLink="J20" fmlaRange="$C$69:$C$80" sel="1" val="0"/>
</file>

<file path=xl/ctrlProps/ctrlProp13.xml><?xml version="1.0" encoding="utf-8"?>
<formControlPr xmlns="http://schemas.microsoft.com/office/spreadsheetml/2009/9/main" objectType="Drop" dropLines="12" dropStyle="combo" dx="16" fmlaLink="J21" fmlaRange="$C$69:$C$80" sel="1" val="0"/>
</file>

<file path=xl/ctrlProps/ctrlProp14.xml><?xml version="1.0" encoding="utf-8"?>
<formControlPr xmlns="http://schemas.microsoft.com/office/spreadsheetml/2009/9/main" objectType="Drop" dropLines="12" dropStyle="combo" dx="16" fmlaLink="J22" fmlaRange="$C$69:$C$80" sel="1" val="0"/>
</file>

<file path=xl/ctrlProps/ctrlProp15.xml><?xml version="1.0" encoding="utf-8"?>
<formControlPr xmlns="http://schemas.microsoft.com/office/spreadsheetml/2009/9/main" objectType="Drop" dropLines="12" dropStyle="combo" dx="16" fmlaLink="J23" fmlaRange="$C$69:$C$80" sel="1" val="0"/>
</file>

<file path=xl/ctrlProps/ctrlProp16.xml><?xml version="1.0" encoding="utf-8"?>
<formControlPr xmlns="http://schemas.microsoft.com/office/spreadsheetml/2009/9/main" objectType="Drop" dropLines="12" dropStyle="combo" dx="16" fmlaLink="J24" fmlaRange="$C$69:$C$80" sel="1" val="0"/>
</file>

<file path=xl/ctrlProps/ctrlProp17.xml><?xml version="1.0" encoding="utf-8"?>
<formControlPr xmlns="http://schemas.microsoft.com/office/spreadsheetml/2009/9/main" objectType="Drop" dropLines="12" dropStyle="combo" dx="16" fmlaLink="J25" fmlaRange="$C$69:$C$80" sel="1" val="0"/>
</file>

<file path=xl/ctrlProps/ctrlProp18.xml><?xml version="1.0" encoding="utf-8"?>
<formControlPr xmlns="http://schemas.microsoft.com/office/spreadsheetml/2009/9/main" objectType="Drop" dropLines="12" dropStyle="combo" dx="16" fmlaLink="J26" fmlaRange="$C$69:$C$80" sel="1" val="0"/>
</file>

<file path=xl/ctrlProps/ctrlProp19.xml><?xml version="1.0" encoding="utf-8"?>
<formControlPr xmlns="http://schemas.microsoft.com/office/spreadsheetml/2009/9/main" objectType="Drop" dropLines="12" dropStyle="combo" dx="16" fmlaLink="J27" fmlaRange="$C$69:$C$80" sel="1" val="0"/>
</file>

<file path=xl/ctrlProps/ctrlProp2.xml><?xml version="1.0" encoding="utf-8"?>
<formControlPr xmlns="http://schemas.microsoft.com/office/spreadsheetml/2009/9/main" objectType="Drop" dropLines="12" dropStyle="combo" dx="16" fmlaLink="J10" fmlaRange="$C$69:$C$80" sel="1" val="0"/>
</file>

<file path=xl/ctrlProps/ctrlProp20.xml><?xml version="1.0" encoding="utf-8"?>
<formControlPr xmlns="http://schemas.microsoft.com/office/spreadsheetml/2009/9/main" objectType="Drop" dropLines="12" dropStyle="combo" dx="16" fmlaLink="J28" fmlaRange="$C$69:$C$80" sel="1" val="0"/>
</file>

<file path=xl/ctrlProps/ctrlProp21.xml><?xml version="1.0" encoding="utf-8"?>
<formControlPr xmlns="http://schemas.microsoft.com/office/spreadsheetml/2009/9/main" objectType="Drop" dropLines="12" dropStyle="combo" dx="16" fmlaLink="J29" fmlaRange="$C$69:$C$80" sel="1" val="0"/>
</file>

<file path=xl/ctrlProps/ctrlProp22.xml><?xml version="1.0" encoding="utf-8"?>
<formControlPr xmlns="http://schemas.microsoft.com/office/spreadsheetml/2009/9/main" objectType="Drop" dropLines="12" dropStyle="combo" dx="16" fmlaLink="J30" fmlaRange="$C$69:$C$80" sel="1" val="0"/>
</file>

<file path=xl/ctrlProps/ctrlProp23.xml><?xml version="1.0" encoding="utf-8"?>
<formControlPr xmlns="http://schemas.microsoft.com/office/spreadsheetml/2009/9/main" objectType="Drop" dropLines="12" dropStyle="combo" dx="16" fmlaLink="J31" fmlaRange="$C$69:$C$80" sel="1" val="0"/>
</file>

<file path=xl/ctrlProps/ctrlProp24.xml><?xml version="1.0" encoding="utf-8"?>
<formControlPr xmlns="http://schemas.microsoft.com/office/spreadsheetml/2009/9/main" objectType="Drop" dropLines="12" dropStyle="combo" dx="16" fmlaLink="J32" fmlaRange="$C$69:$C$80" sel="1" val="0"/>
</file>

<file path=xl/ctrlProps/ctrlProp25.xml><?xml version="1.0" encoding="utf-8"?>
<formControlPr xmlns="http://schemas.microsoft.com/office/spreadsheetml/2009/9/main" objectType="Drop" dropLines="12" dropStyle="combo" dx="16" fmlaLink="J33" fmlaRange="$C$69:$C$80" sel="1" val="0"/>
</file>

<file path=xl/ctrlProps/ctrlProp26.xml><?xml version="1.0" encoding="utf-8"?>
<formControlPr xmlns="http://schemas.microsoft.com/office/spreadsheetml/2009/9/main" objectType="Drop" dropLines="11" dropStyle="combo" dx="16" fmlaLink="K38" fmlaRange="$M$17:$M$27" sel="1" val="0"/>
</file>

<file path=xl/ctrlProps/ctrlProp3.xml><?xml version="1.0" encoding="utf-8"?>
<formControlPr xmlns="http://schemas.microsoft.com/office/spreadsheetml/2009/9/main" objectType="Drop" dropLines="12" dropStyle="combo" dx="16" fmlaLink="J11" fmlaRange="$C$69:$C$80" sel="1" val="0"/>
</file>

<file path=xl/ctrlProps/ctrlProp4.xml><?xml version="1.0" encoding="utf-8"?>
<formControlPr xmlns="http://schemas.microsoft.com/office/spreadsheetml/2009/9/main" objectType="Drop" dropLines="12" dropStyle="combo" dx="16" fmlaLink="J12" fmlaRange="$C$69:$C$80" sel="1" val="0"/>
</file>

<file path=xl/ctrlProps/ctrlProp5.xml><?xml version="1.0" encoding="utf-8"?>
<formControlPr xmlns="http://schemas.microsoft.com/office/spreadsheetml/2009/9/main" objectType="Drop" dropLines="12" dropStyle="combo" dx="16" fmlaLink="J13" fmlaRange="$C$69:$C$80" sel="1" val="0"/>
</file>

<file path=xl/ctrlProps/ctrlProp6.xml><?xml version="1.0" encoding="utf-8"?>
<formControlPr xmlns="http://schemas.microsoft.com/office/spreadsheetml/2009/9/main" objectType="Drop" dropLines="12" dropStyle="combo" dx="16" fmlaLink="J14" fmlaRange="$C$69:$C$80" sel="1" val="0"/>
</file>

<file path=xl/ctrlProps/ctrlProp7.xml><?xml version="1.0" encoding="utf-8"?>
<formControlPr xmlns="http://schemas.microsoft.com/office/spreadsheetml/2009/9/main" objectType="Drop" dropLines="12" dropStyle="combo" dx="16" fmlaLink="J15" fmlaRange="$C$69:$C$80" sel="1" val="0"/>
</file>

<file path=xl/ctrlProps/ctrlProp8.xml><?xml version="1.0" encoding="utf-8"?>
<formControlPr xmlns="http://schemas.microsoft.com/office/spreadsheetml/2009/9/main" objectType="Drop" dropLines="12" dropStyle="combo" dx="16" fmlaLink="J16" fmlaRange="$C$69:$C$80" sel="1" val="0"/>
</file>

<file path=xl/ctrlProps/ctrlProp9.xml><?xml version="1.0" encoding="utf-8"?>
<formControlPr xmlns="http://schemas.microsoft.com/office/spreadsheetml/2009/9/main" objectType="Drop" dropLines="12" dropStyle="combo" dx="16" fmlaLink="J17" fmlaRange="$C$69:$C$80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35</xdr:row>
      <xdr:rowOff>95250</xdr:rowOff>
    </xdr:from>
    <xdr:to>
      <xdr:col>14</xdr:col>
      <xdr:colOff>66675</xdr:colOff>
      <xdr:row>50</xdr:row>
      <xdr:rowOff>47625</xdr:rowOff>
    </xdr:to>
    <xdr:graphicFrame macro="">
      <xdr:nvGraphicFramePr>
        <xdr:cNvPr id="10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14</xdr:col>
      <xdr:colOff>342900</xdr:colOff>
      <xdr:row>9</xdr:row>
      <xdr:rowOff>190500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8782050" y="1009650"/>
          <a:ext cx="2571750" cy="914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en-AU" sz="1200" b="0" i="0" u="none" strike="noStrike" baseline="0">
              <a:solidFill>
                <a:srgbClr val="000000"/>
              </a:solidFill>
              <a:latin typeface="PT Sans Narrow"/>
              <a:cs typeface="Arial"/>
            </a:rPr>
            <a:t>Below are the key areas that you must have under control to have a balanced life. We have specific Mindshop tools and processes to improve your performance in each of these areas where needed</a:t>
          </a:r>
        </a:p>
      </xdr:txBody>
    </xdr:sp>
    <xdr:clientData/>
  </xdr:twoCellAnchor>
  <xdr:twoCellAnchor>
    <xdr:from>
      <xdr:col>12</xdr:col>
      <xdr:colOff>0</xdr:colOff>
      <xdr:row>28</xdr:row>
      <xdr:rowOff>28575</xdr:rowOff>
    </xdr:from>
    <xdr:to>
      <xdr:col>14</xdr:col>
      <xdr:colOff>533400</xdr:colOff>
      <xdr:row>29</xdr:row>
      <xdr:rowOff>190500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8963025" y="6467475"/>
          <a:ext cx="2781300" cy="409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AU" sz="1200" b="1" i="0" u="sng" strike="noStrike" baseline="0">
              <a:solidFill>
                <a:srgbClr val="000000"/>
              </a:solidFill>
              <a:latin typeface="PT Sans Narrow"/>
              <a:cs typeface="Arial"/>
            </a:rPr>
            <a:t>Select the factor below to see which questions relate to your result</a:t>
          </a:r>
        </a:p>
      </xdr:txBody>
    </xdr:sp>
    <xdr:clientData/>
  </xdr:twoCellAnchor>
  <xdr:twoCellAnchor>
    <xdr:from>
      <xdr:col>0</xdr:col>
      <xdr:colOff>152400</xdr:colOff>
      <xdr:row>0</xdr:row>
      <xdr:rowOff>104776</xdr:rowOff>
    </xdr:from>
    <xdr:to>
      <xdr:col>15</xdr:col>
      <xdr:colOff>552450</xdr:colOff>
      <xdr:row>53</xdr:row>
      <xdr:rowOff>66676</xdr:rowOff>
    </xdr:to>
    <xdr:sp macro="" textlink="">
      <xdr:nvSpPr>
        <xdr:cNvPr id="6" name="Rounded Rectangle 5"/>
        <xdr:cNvSpPr/>
      </xdr:nvSpPr>
      <xdr:spPr bwMode="auto">
        <a:xfrm>
          <a:off x="152400" y="104776"/>
          <a:ext cx="12220575" cy="12592050"/>
        </a:xfrm>
        <a:prstGeom prst="roundRect">
          <a:avLst/>
        </a:prstGeom>
        <a:noFill/>
        <a:ln w="25400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361950</xdr:rowOff>
        </xdr:from>
        <xdr:to>
          <xdr:col>10</xdr:col>
          <xdr:colOff>28575</xdr:colOff>
          <xdr:row>8</xdr:row>
          <xdr:rowOff>219075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</xdr:row>
          <xdr:rowOff>9525</xdr:rowOff>
        </xdr:from>
        <xdr:to>
          <xdr:col>10</xdr:col>
          <xdr:colOff>28575</xdr:colOff>
          <xdr:row>9</xdr:row>
          <xdr:rowOff>219075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9525</xdr:rowOff>
        </xdr:from>
        <xdr:to>
          <xdr:col>10</xdr:col>
          <xdr:colOff>28575</xdr:colOff>
          <xdr:row>10</xdr:row>
          <xdr:rowOff>219075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</xdr:row>
          <xdr:rowOff>0</xdr:rowOff>
        </xdr:from>
        <xdr:to>
          <xdr:col>10</xdr:col>
          <xdr:colOff>28575</xdr:colOff>
          <xdr:row>11</xdr:row>
          <xdr:rowOff>209550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590550</xdr:colOff>
          <xdr:row>12</xdr:row>
          <xdr:rowOff>9525</xdr:rowOff>
        </xdr:from>
        <xdr:to>
          <xdr:col>10</xdr:col>
          <xdr:colOff>28575</xdr:colOff>
          <xdr:row>12</xdr:row>
          <xdr:rowOff>219075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</xdr:row>
          <xdr:rowOff>9525</xdr:rowOff>
        </xdr:from>
        <xdr:to>
          <xdr:col>10</xdr:col>
          <xdr:colOff>28575</xdr:colOff>
          <xdr:row>13</xdr:row>
          <xdr:rowOff>219075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9525</xdr:rowOff>
        </xdr:from>
        <xdr:to>
          <xdr:col>10</xdr:col>
          <xdr:colOff>28575</xdr:colOff>
          <xdr:row>14</xdr:row>
          <xdr:rowOff>219075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19050</xdr:rowOff>
        </xdr:from>
        <xdr:to>
          <xdr:col>10</xdr:col>
          <xdr:colOff>28575</xdr:colOff>
          <xdr:row>15</xdr:row>
          <xdr:rowOff>228600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9525</xdr:rowOff>
        </xdr:from>
        <xdr:to>
          <xdr:col>10</xdr:col>
          <xdr:colOff>28575</xdr:colOff>
          <xdr:row>16</xdr:row>
          <xdr:rowOff>219075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</xdr:row>
          <xdr:rowOff>9525</xdr:rowOff>
        </xdr:from>
        <xdr:to>
          <xdr:col>10</xdr:col>
          <xdr:colOff>28575</xdr:colOff>
          <xdr:row>17</xdr:row>
          <xdr:rowOff>219075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</xdr:row>
          <xdr:rowOff>9525</xdr:rowOff>
        </xdr:from>
        <xdr:to>
          <xdr:col>10</xdr:col>
          <xdr:colOff>28575</xdr:colOff>
          <xdr:row>18</xdr:row>
          <xdr:rowOff>219075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9525</xdr:rowOff>
        </xdr:from>
        <xdr:to>
          <xdr:col>10</xdr:col>
          <xdr:colOff>28575</xdr:colOff>
          <xdr:row>19</xdr:row>
          <xdr:rowOff>219075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20</xdr:row>
          <xdr:rowOff>9525</xdr:rowOff>
        </xdr:from>
        <xdr:to>
          <xdr:col>10</xdr:col>
          <xdr:colOff>28575</xdr:colOff>
          <xdr:row>20</xdr:row>
          <xdr:rowOff>219075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</xdr:row>
          <xdr:rowOff>9525</xdr:rowOff>
        </xdr:from>
        <xdr:to>
          <xdr:col>10</xdr:col>
          <xdr:colOff>28575</xdr:colOff>
          <xdr:row>21</xdr:row>
          <xdr:rowOff>219075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</xdr:row>
          <xdr:rowOff>9525</xdr:rowOff>
        </xdr:from>
        <xdr:to>
          <xdr:col>10</xdr:col>
          <xdr:colOff>28575</xdr:colOff>
          <xdr:row>22</xdr:row>
          <xdr:rowOff>219075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</xdr:row>
          <xdr:rowOff>9525</xdr:rowOff>
        </xdr:from>
        <xdr:to>
          <xdr:col>10</xdr:col>
          <xdr:colOff>28575</xdr:colOff>
          <xdr:row>23</xdr:row>
          <xdr:rowOff>219075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9525</xdr:rowOff>
        </xdr:from>
        <xdr:to>
          <xdr:col>10</xdr:col>
          <xdr:colOff>28575</xdr:colOff>
          <xdr:row>24</xdr:row>
          <xdr:rowOff>219075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9525</xdr:rowOff>
        </xdr:from>
        <xdr:to>
          <xdr:col>10</xdr:col>
          <xdr:colOff>28575</xdr:colOff>
          <xdr:row>25</xdr:row>
          <xdr:rowOff>219075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26</xdr:row>
          <xdr:rowOff>9525</xdr:rowOff>
        </xdr:from>
        <xdr:to>
          <xdr:col>10</xdr:col>
          <xdr:colOff>28575</xdr:colOff>
          <xdr:row>26</xdr:row>
          <xdr:rowOff>219075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27</xdr:row>
          <xdr:rowOff>9525</xdr:rowOff>
        </xdr:from>
        <xdr:to>
          <xdr:col>10</xdr:col>
          <xdr:colOff>28575</xdr:colOff>
          <xdr:row>27</xdr:row>
          <xdr:rowOff>219075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28</xdr:row>
          <xdr:rowOff>9525</xdr:rowOff>
        </xdr:from>
        <xdr:to>
          <xdr:col>10</xdr:col>
          <xdr:colOff>28575</xdr:colOff>
          <xdr:row>28</xdr:row>
          <xdr:rowOff>219075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29</xdr:row>
          <xdr:rowOff>9525</xdr:rowOff>
        </xdr:from>
        <xdr:to>
          <xdr:col>10</xdr:col>
          <xdr:colOff>28575</xdr:colOff>
          <xdr:row>29</xdr:row>
          <xdr:rowOff>219075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30</xdr:row>
          <xdr:rowOff>9525</xdr:rowOff>
        </xdr:from>
        <xdr:to>
          <xdr:col>10</xdr:col>
          <xdr:colOff>28575</xdr:colOff>
          <xdr:row>30</xdr:row>
          <xdr:rowOff>219075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31</xdr:row>
          <xdr:rowOff>9525</xdr:rowOff>
        </xdr:from>
        <xdr:to>
          <xdr:col>10</xdr:col>
          <xdr:colOff>28575</xdr:colOff>
          <xdr:row>31</xdr:row>
          <xdr:rowOff>219075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590550</xdr:colOff>
          <xdr:row>32</xdr:row>
          <xdr:rowOff>9525</xdr:rowOff>
        </xdr:from>
        <xdr:to>
          <xdr:col>10</xdr:col>
          <xdr:colOff>28575</xdr:colOff>
          <xdr:row>32</xdr:row>
          <xdr:rowOff>219075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1266825</xdr:colOff>
          <xdr:row>31</xdr:row>
          <xdr:rowOff>28575</xdr:rowOff>
        </xdr:from>
        <xdr:to>
          <xdr:col>14</xdr:col>
          <xdr:colOff>323850</xdr:colOff>
          <xdr:row>31</xdr:row>
          <xdr:rowOff>238125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381000</xdr:colOff>
      <xdr:row>0</xdr:row>
      <xdr:rowOff>228600</xdr:rowOff>
    </xdr:from>
    <xdr:to>
      <xdr:col>10</xdr:col>
      <xdr:colOff>533400</xdr:colOff>
      <xdr:row>2</xdr:row>
      <xdr:rowOff>39370</xdr:rowOff>
    </xdr:to>
    <xdr:pic>
      <xdr:nvPicPr>
        <xdr:cNvPr id="33" name="Picture 32" descr="F:\Mindshop\Administration\Graphics\Mindshop Logos\2015 logo Mindshop\powerebymindshop\PoweredbyMindshopBlackTransparent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228600"/>
          <a:ext cx="1333500" cy="3060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142875</xdr:rowOff>
    </xdr:from>
    <xdr:to>
      <xdr:col>14</xdr:col>
      <xdr:colOff>431800</xdr:colOff>
      <xdr:row>1</xdr:row>
      <xdr:rowOff>321733</xdr:rowOff>
    </xdr:to>
    <xdr:pic>
      <xdr:nvPicPr>
        <xdr:cNvPr id="2" name="Picture 1" descr="C:\Mindshop\Graphics\Logos\Mindshop\pwrdms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82225" y="142875"/>
          <a:ext cx="1222375" cy="426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21</xdr:col>
      <xdr:colOff>581024</xdr:colOff>
      <xdr:row>51</xdr:row>
      <xdr:rowOff>123825</xdr:rowOff>
    </xdr:to>
    <xdr:sp macro="" textlink="">
      <xdr:nvSpPr>
        <xdr:cNvPr id="3" name="Rounded Rectangle 2"/>
        <xdr:cNvSpPr/>
      </xdr:nvSpPr>
      <xdr:spPr bwMode="auto">
        <a:xfrm>
          <a:off x="114300" y="76200"/>
          <a:ext cx="15497174" cy="12868275"/>
        </a:xfrm>
        <a:prstGeom prst="roundRect">
          <a:avLst/>
        </a:prstGeom>
        <a:noFill/>
        <a:ln w="25400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5</xdr:row>
      <xdr:rowOff>123825</xdr:rowOff>
    </xdr:from>
    <xdr:to>
      <xdr:col>14</xdr:col>
      <xdr:colOff>257175</xdr:colOff>
      <xdr:row>32</xdr:row>
      <xdr:rowOff>57150</xdr:rowOff>
    </xdr:to>
    <xdr:graphicFrame macro="">
      <xdr:nvGraphicFramePr>
        <xdr:cNvPr id="51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106"/>
  <sheetViews>
    <sheetView showGridLines="0" showRowColHeaders="0" tabSelected="1" workbookViewId="0">
      <selection activeCell="D5" sqref="D5:F5"/>
    </sheetView>
  </sheetViews>
  <sheetFormatPr defaultRowHeight="19.5" customHeight="1" x14ac:dyDescent="0.2"/>
  <cols>
    <col min="1" max="1" width="9.140625" style="2"/>
    <col min="2" max="2" width="5" style="2" customWidth="1"/>
    <col min="3" max="3" width="18" style="2" customWidth="1"/>
    <col min="4" max="4" width="7.28515625" style="2" customWidth="1"/>
    <col min="5" max="5" width="9.7109375" style="2" customWidth="1"/>
    <col min="6" max="6" width="27.85546875" style="2" customWidth="1"/>
    <col min="7" max="8" width="6" style="2" customWidth="1"/>
    <col min="9" max="9" width="7.7109375" style="2" customWidth="1"/>
    <col min="10" max="10" width="17.7109375" style="2" customWidth="1"/>
    <col min="11" max="11" width="15.85546875" style="2" customWidth="1"/>
    <col min="12" max="12" width="4.140625" style="2" customWidth="1"/>
    <col min="13" max="13" width="24" style="2" customWidth="1"/>
    <col min="14" max="14" width="9.7109375" style="2" customWidth="1"/>
    <col min="15" max="16384" width="9.140625" style="2"/>
  </cols>
  <sheetData>
    <row r="1" spans="2:18" s="4" customFormat="1" ht="19.5" customHeight="1" x14ac:dyDescent="0.2"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2:18" ht="19.5" customHeight="1" x14ac:dyDescent="0.2">
      <c r="B2" s="156" t="s">
        <v>19</v>
      </c>
      <c r="C2" s="156"/>
      <c r="D2" s="156"/>
      <c r="E2" s="156"/>
      <c r="F2" s="156"/>
      <c r="G2" s="7"/>
      <c r="H2" s="8" t="s">
        <v>63</v>
      </c>
      <c r="I2" s="7"/>
      <c r="K2" s="7"/>
      <c r="L2" s="7"/>
      <c r="M2" s="7"/>
      <c r="N2" s="7"/>
      <c r="O2" s="9"/>
      <c r="P2" s="9"/>
      <c r="Q2" s="9"/>
      <c r="R2" s="9"/>
    </row>
    <row r="3" spans="2:18" ht="19.5" customHeight="1" x14ac:dyDescent="0.2">
      <c r="B3" s="105"/>
      <c r="C3" s="105"/>
      <c r="D3" s="105"/>
      <c r="E3" s="105"/>
      <c r="F3" s="105"/>
      <c r="G3" s="7"/>
      <c r="H3" s="8"/>
      <c r="I3" s="7"/>
      <c r="K3" s="7"/>
      <c r="L3" s="7"/>
      <c r="M3" s="7"/>
      <c r="N3" s="7"/>
      <c r="O3" s="9"/>
      <c r="P3" s="9"/>
      <c r="Q3" s="9"/>
      <c r="R3" s="9"/>
    </row>
    <row r="4" spans="2:18" ht="19.5" customHeight="1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2:18" ht="19.5" customHeight="1" x14ac:dyDescent="0.2">
      <c r="B5" s="9"/>
      <c r="C5" s="57" t="s">
        <v>20</v>
      </c>
      <c r="D5" s="155"/>
      <c r="E5" s="155"/>
      <c r="F5" s="155"/>
      <c r="G5" s="58"/>
      <c r="H5" s="59" t="s">
        <v>5</v>
      </c>
      <c r="I5" s="154"/>
      <c r="J5" s="154"/>
      <c r="K5" s="11"/>
      <c r="L5" s="12"/>
      <c r="M5" s="9"/>
      <c r="N5" s="9"/>
      <c r="O5" s="9"/>
      <c r="P5" s="9"/>
      <c r="Q5" s="9"/>
      <c r="R5" s="9"/>
    </row>
    <row r="6" spans="2:18" ht="19.5" customHeight="1" x14ac:dyDescent="0.2">
      <c r="B6" s="9"/>
      <c r="C6" s="57"/>
      <c r="D6" s="106"/>
      <c r="E6" s="106"/>
      <c r="F6" s="106"/>
      <c r="G6" s="58"/>
      <c r="H6" s="59"/>
      <c r="I6" s="107"/>
      <c r="J6" s="107"/>
      <c r="K6" s="11"/>
      <c r="L6" s="12"/>
      <c r="M6" s="9"/>
      <c r="N6" s="9"/>
      <c r="O6" s="9"/>
      <c r="P6" s="9"/>
      <c r="Q6" s="9"/>
      <c r="R6" s="9"/>
    </row>
    <row r="7" spans="2:18" ht="19.5" customHeight="1" thickBot="1" x14ac:dyDescent="0.25">
      <c r="B7" s="3"/>
      <c r="C7" s="3"/>
      <c r="D7" s="3"/>
      <c r="E7" s="3"/>
      <c r="F7" s="3"/>
      <c r="G7" s="3"/>
      <c r="H7" s="3"/>
      <c r="I7" s="13"/>
      <c r="J7" s="14"/>
      <c r="K7" s="14"/>
      <c r="L7" s="14"/>
      <c r="M7" s="15"/>
      <c r="N7" s="3"/>
      <c r="O7" s="3"/>
      <c r="P7" s="3"/>
      <c r="Q7" s="3"/>
      <c r="R7" s="3"/>
    </row>
    <row r="8" spans="2:18" ht="19.5" customHeight="1" thickBot="1" x14ac:dyDescent="0.25">
      <c r="B8" s="60" t="s">
        <v>59</v>
      </c>
      <c r="C8" s="61"/>
      <c r="D8" s="61"/>
      <c r="E8" s="61"/>
      <c r="F8" s="61"/>
      <c r="G8" s="61"/>
      <c r="H8" s="61"/>
      <c r="I8" s="61"/>
      <c r="J8" s="62"/>
      <c r="K8" s="63" t="s">
        <v>13</v>
      </c>
      <c r="L8" s="16"/>
      <c r="M8" s="16"/>
      <c r="N8" s="17"/>
      <c r="O8" s="17"/>
      <c r="P8" s="3"/>
      <c r="Q8" s="3"/>
      <c r="R8" s="3"/>
    </row>
    <row r="9" spans="2:18" s="64" customFormat="1" ht="19.5" customHeight="1" x14ac:dyDescent="0.2">
      <c r="B9" s="75">
        <v>1</v>
      </c>
      <c r="C9" s="76" t="s">
        <v>33</v>
      </c>
      <c r="D9" s="77"/>
      <c r="E9" s="77"/>
      <c r="F9" s="77"/>
      <c r="G9" s="77"/>
      <c r="H9" s="77"/>
      <c r="I9" s="78"/>
      <c r="J9" s="79">
        <v>1</v>
      </c>
      <c r="K9" s="80" t="str">
        <f>IF(J9=1,"",J9-7)</f>
        <v/>
      </c>
      <c r="L9" s="66"/>
      <c r="N9" s="67"/>
      <c r="O9" s="65"/>
      <c r="P9" s="67"/>
      <c r="Q9" s="67"/>
      <c r="R9" s="67"/>
    </row>
    <row r="10" spans="2:18" s="64" customFormat="1" ht="19.5" customHeight="1" x14ac:dyDescent="0.2">
      <c r="B10" s="82">
        <f t="shared" ref="B10:B33" si="0">B9+1</f>
        <v>2</v>
      </c>
      <c r="C10" s="83" t="s">
        <v>32</v>
      </c>
      <c r="D10" s="84"/>
      <c r="E10" s="84"/>
      <c r="F10" s="84"/>
      <c r="G10" s="84"/>
      <c r="H10" s="84"/>
      <c r="I10" s="85"/>
      <c r="J10" s="86">
        <v>1</v>
      </c>
      <c r="K10" s="87" t="str">
        <f t="shared" ref="K10:K33" si="1">IF(J10=1,"",J10-7)</f>
        <v/>
      </c>
      <c r="L10" s="66"/>
      <c r="M10" s="68"/>
      <c r="N10" s="67"/>
      <c r="O10" s="65"/>
      <c r="P10" s="67"/>
      <c r="Q10" s="67"/>
      <c r="R10" s="67"/>
    </row>
    <row r="11" spans="2:18" s="64" customFormat="1" ht="19.5" customHeight="1" x14ac:dyDescent="0.2">
      <c r="B11" s="82">
        <f t="shared" si="0"/>
        <v>3</v>
      </c>
      <c r="C11" s="83" t="s">
        <v>34</v>
      </c>
      <c r="D11" s="84"/>
      <c r="E11" s="84"/>
      <c r="F11" s="84"/>
      <c r="G11" s="84"/>
      <c r="H11" s="84"/>
      <c r="I11" s="85"/>
      <c r="J11" s="86">
        <v>1</v>
      </c>
      <c r="K11" s="87" t="str">
        <f t="shared" si="1"/>
        <v/>
      </c>
      <c r="L11" s="66"/>
      <c r="M11" s="67"/>
      <c r="N11" s="67"/>
      <c r="O11" s="65"/>
      <c r="P11" s="67"/>
      <c r="Q11" s="67"/>
      <c r="R11" s="67"/>
    </row>
    <row r="12" spans="2:18" s="64" customFormat="1" ht="19.5" customHeight="1" x14ac:dyDescent="0.2">
      <c r="B12" s="82">
        <f t="shared" si="0"/>
        <v>4</v>
      </c>
      <c r="C12" s="83" t="s">
        <v>35</v>
      </c>
      <c r="D12" s="84"/>
      <c r="E12" s="84"/>
      <c r="F12" s="84"/>
      <c r="G12" s="84"/>
      <c r="H12" s="84"/>
      <c r="I12" s="85"/>
      <c r="J12" s="86">
        <v>1</v>
      </c>
      <c r="K12" s="87" t="str">
        <f t="shared" si="1"/>
        <v/>
      </c>
      <c r="L12" s="66"/>
      <c r="M12" s="88" t="s">
        <v>2</v>
      </c>
      <c r="N12" s="69"/>
      <c r="O12" s="65"/>
      <c r="P12" s="67"/>
      <c r="Q12" s="67"/>
      <c r="R12" s="67"/>
    </row>
    <row r="13" spans="2:18" s="64" customFormat="1" ht="19.5" customHeight="1" x14ac:dyDescent="0.2">
      <c r="B13" s="82">
        <f t="shared" si="0"/>
        <v>5</v>
      </c>
      <c r="C13" s="83" t="s">
        <v>36</v>
      </c>
      <c r="D13" s="84"/>
      <c r="E13" s="84"/>
      <c r="F13" s="84"/>
      <c r="G13" s="84"/>
      <c r="H13" s="84"/>
      <c r="I13" s="85"/>
      <c r="J13" s="86">
        <v>1</v>
      </c>
      <c r="K13" s="87" t="str">
        <f t="shared" si="1"/>
        <v/>
      </c>
      <c r="L13" s="66"/>
      <c r="M13" s="88" t="s">
        <v>3</v>
      </c>
      <c r="N13" s="70"/>
      <c r="O13" s="65"/>
      <c r="P13" s="67"/>
      <c r="Q13" s="67"/>
      <c r="R13" s="67"/>
    </row>
    <row r="14" spans="2:18" s="64" customFormat="1" ht="19.5" customHeight="1" x14ac:dyDescent="0.2">
      <c r="B14" s="82">
        <f t="shared" si="0"/>
        <v>6</v>
      </c>
      <c r="C14" s="83" t="s">
        <v>37</v>
      </c>
      <c r="D14" s="84"/>
      <c r="E14" s="84"/>
      <c r="F14" s="84"/>
      <c r="G14" s="84"/>
      <c r="H14" s="84"/>
      <c r="I14" s="85"/>
      <c r="J14" s="86">
        <v>1</v>
      </c>
      <c r="K14" s="87" t="str">
        <f t="shared" si="1"/>
        <v/>
      </c>
      <c r="L14" s="66"/>
      <c r="M14" s="88" t="s">
        <v>4</v>
      </c>
      <c r="N14" s="71"/>
      <c r="O14" s="65"/>
      <c r="P14" s="67"/>
      <c r="Q14" s="67"/>
      <c r="R14" s="67"/>
    </row>
    <row r="15" spans="2:18" s="64" customFormat="1" ht="19.5" customHeight="1" x14ac:dyDescent="0.2">
      <c r="B15" s="82">
        <f t="shared" si="0"/>
        <v>7</v>
      </c>
      <c r="C15" s="83" t="s">
        <v>38</v>
      </c>
      <c r="D15" s="84"/>
      <c r="E15" s="84"/>
      <c r="F15" s="84"/>
      <c r="G15" s="84"/>
      <c r="H15" s="84"/>
      <c r="I15" s="85"/>
      <c r="J15" s="86">
        <v>1</v>
      </c>
      <c r="K15" s="87" t="str">
        <f t="shared" si="1"/>
        <v/>
      </c>
      <c r="L15" s="66"/>
      <c r="M15" s="67"/>
      <c r="N15" s="67"/>
      <c r="O15" s="65"/>
      <c r="P15" s="67"/>
      <c r="Q15" s="67"/>
      <c r="R15" s="67"/>
    </row>
    <row r="16" spans="2:18" s="64" customFormat="1" ht="19.5" customHeight="1" x14ac:dyDescent="0.2">
      <c r="B16" s="82">
        <f t="shared" si="0"/>
        <v>8</v>
      </c>
      <c r="C16" s="83" t="s">
        <v>39</v>
      </c>
      <c r="D16" s="84"/>
      <c r="E16" s="84"/>
      <c r="F16" s="84"/>
      <c r="G16" s="84"/>
      <c r="H16" s="84"/>
      <c r="I16" s="85"/>
      <c r="J16" s="86">
        <v>1</v>
      </c>
      <c r="K16" s="87" t="str">
        <f t="shared" si="1"/>
        <v/>
      </c>
      <c r="L16" s="66"/>
      <c r="M16" s="153" t="s">
        <v>21</v>
      </c>
      <c r="N16" s="153"/>
      <c r="O16" s="65"/>
      <c r="P16" s="67"/>
      <c r="Q16" s="67"/>
      <c r="R16" s="67"/>
    </row>
    <row r="17" spans="2:18" s="64" customFormat="1" ht="19.5" customHeight="1" thickBot="1" x14ac:dyDescent="0.25">
      <c r="B17" s="82">
        <f t="shared" si="0"/>
        <v>9</v>
      </c>
      <c r="C17" s="83" t="s">
        <v>40</v>
      </c>
      <c r="D17" s="84"/>
      <c r="E17" s="84"/>
      <c r="F17" s="84"/>
      <c r="G17" s="84"/>
      <c r="H17" s="84"/>
      <c r="I17" s="85"/>
      <c r="J17" s="86">
        <v>1</v>
      </c>
      <c r="K17" s="87" t="str">
        <f t="shared" si="1"/>
        <v/>
      </c>
      <c r="L17" s="66"/>
      <c r="M17" s="65"/>
      <c r="N17" s="68"/>
      <c r="O17" s="65"/>
      <c r="P17" s="67"/>
      <c r="Q17" s="67"/>
      <c r="R17" s="67"/>
    </row>
    <row r="18" spans="2:18" s="64" customFormat="1" ht="19.5" customHeight="1" thickBot="1" x14ac:dyDescent="0.25">
      <c r="B18" s="82">
        <f t="shared" si="0"/>
        <v>10</v>
      </c>
      <c r="C18" s="83" t="s">
        <v>41</v>
      </c>
      <c r="D18" s="84"/>
      <c r="E18" s="84"/>
      <c r="F18" s="84"/>
      <c r="G18" s="84"/>
      <c r="H18" s="84"/>
      <c r="I18" s="85"/>
      <c r="J18" s="86">
        <v>1</v>
      </c>
      <c r="K18" s="87" t="str">
        <f t="shared" si="1"/>
        <v/>
      </c>
      <c r="L18" s="66"/>
      <c r="M18" s="100" t="s">
        <v>22</v>
      </c>
      <c r="N18" s="101">
        <f t="shared" ref="N18:N27" si="2">D87</f>
        <v>-6</v>
      </c>
      <c r="O18" s="65"/>
      <c r="P18" s="67"/>
      <c r="Q18" s="67"/>
      <c r="R18" s="67"/>
    </row>
    <row r="19" spans="2:18" s="64" customFormat="1" ht="19.5" customHeight="1" thickBot="1" x14ac:dyDescent="0.25">
      <c r="B19" s="82">
        <f t="shared" si="0"/>
        <v>11</v>
      </c>
      <c r="C19" s="83" t="s">
        <v>42</v>
      </c>
      <c r="D19" s="84"/>
      <c r="E19" s="84"/>
      <c r="F19" s="84"/>
      <c r="G19" s="84"/>
      <c r="H19" s="84"/>
      <c r="I19" s="85"/>
      <c r="J19" s="86">
        <v>1</v>
      </c>
      <c r="K19" s="87" t="str">
        <f t="shared" si="1"/>
        <v/>
      </c>
      <c r="L19" s="66"/>
      <c r="M19" s="102" t="s">
        <v>23</v>
      </c>
      <c r="N19" s="101">
        <f t="shared" si="2"/>
        <v>-6</v>
      </c>
      <c r="O19" s="72"/>
      <c r="P19" s="67"/>
      <c r="Q19" s="67"/>
      <c r="R19" s="67"/>
    </row>
    <row r="20" spans="2:18" s="64" customFormat="1" ht="19.5" customHeight="1" thickBot="1" x14ac:dyDescent="0.25">
      <c r="B20" s="82">
        <f t="shared" si="0"/>
        <v>12</v>
      </c>
      <c r="C20" s="83" t="s">
        <v>43</v>
      </c>
      <c r="D20" s="84"/>
      <c r="E20" s="84"/>
      <c r="F20" s="84"/>
      <c r="G20" s="84"/>
      <c r="H20" s="84"/>
      <c r="I20" s="85"/>
      <c r="J20" s="86">
        <v>1</v>
      </c>
      <c r="K20" s="87" t="str">
        <f t="shared" si="1"/>
        <v/>
      </c>
      <c r="L20" s="66"/>
      <c r="M20" s="102" t="s">
        <v>24</v>
      </c>
      <c r="N20" s="101">
        <f t="shared" si="2"/>
        <v>-6</v>
      </c>
      <c r="O20" s="65"/>
      <c r="P20" s="67"/>
      <c r="Q20" s="67"/>
      <c r="R20" s="67"/>
    </row>
    <row r="21" spans="2:18" s="64" customFormat="1" ht="19.5" customHeight="1" thickBot="1" x14ac:dyDescent="0.25">
      <c r="B21" s="82">
        <f t="shared" si="0"/>
        <v>13</v>
      </c>
      <c r="C21" s="89" t="s">
        <v>44</v>
      </c>
      <c r="D21" s="90"/>
      <c r="E21" s="90"/>
      <c r="F21" s="90"/>
      <c r="G21" s="90"/>
      <c r="H21" s="90"/>
      <c r="I21" s="91"/>
      <c r="J21" s="86">
        <v>1</v>
      </c>
      <c r="K21" s="87" t="str">
        <f t="shared" si="1"/>
        <v/>
      </c>
      <c r="L21" s="66"/>
      <c r="M21" s="102" t="s">
        <v>25</v>
      </c>
      <c r="N21" s="101">
        <f t="shared" si="2"/>
        <v>-6</v>
      </c>
      <c r="O21" s="65"/>
      <c r="P21" s="67"/>
      <c r="Q21" s="67"/>
      <c r="R21" s="67"/>
    </row>
    <row r="22" spans="2:18" s="64" customFormat="1" ht="19.5" customHeight="1" thickBot="1" x14ac:dyDescent="0.25">
      <c r="B22" s="82">
        <f t="shared" si="0"/>
        <v>14</v>
      </c>
      <c r="C22" s="92" t="s">
        <v>45</v>
      </c>
      <c r="D22" s="93"/>
      <c r="E22" s="93"/>
      <c r="F22" s="93"/>
      <c r="G22" s="93"/>
      <c r="H22" s="93"/>
      <c r="I22" s="94"/>
      <c r="J22" s="86">
        <v>1</v>
      </c>
      <c r="K22" s="87" t="str">
        <f t="shared" si="1"/>
        <v/>
      </c>
      <c r="L22" s="66"/>
      <c r="M22" s="102" t="s">
        <v>26</v>
      </c>
      <c r="N22" s="101">
        <f t="shared" si="2"/>
        <v>-6</v>
      </c>
      <c r="O22" s="65"/>
      <c r="P22" s="67"/>
      <c r="Q22" s="67"/>
      <c r="R22" s="67"/>
    </row>
    <row r="23" spans="2:18" s="64" customFormat="1" ht="19.5" customHeight="1" thickBot="1" x14ac:dyDescent="0.25">
      <c r="B23" s="82">
        <f t="shared" si="0"/>
        <v>15</v>
      </c>
      <c r="C23" s="92" t="s">
        <v>46</v>
      </c>
      <c r="D23" s="93"/>
      <c r="E23" s="93"/>
      <c r="F23" s="93"/>
      <c r="G23" s="93"/>
      <c r="H23" s="93"/>
      <c r="I23" s="94"/>
      <c r="J23" s="86">
        <v>1</v>
      </c>
      <c r="K23" s="87" t="str">
        <f t="shared" si="1"/>
        <v/>
      </c>
      <c r="L23" s="66"/>
      <c r="M23" s="102" t="s">
        <v>27</v>
      </c>
      <c r="N23" s="101">
        <f t="shared" si="2"/>
        <v>-6</v>
      </c>
      <c r="O23" s="65"/>
      <c r="P23" s="67"/>
      <c r="Q23" s="67"/>
      <c r="R23" s="67"/>
    </row>
    <row r="24" spans="2:18" s="64" customFormat="1" ht="19.5" customHeight="1" thickBot="1" x14ac:dyDescent="0.25">
      <c r="B24" s="82">
        <f t="shared" si="0"/>
        <v>16</v>
      </c>
      <c r="C24" s="92" t="s">
        <v>47</v>
      </c>
      <c r="D24" s="93"/>
      <c r="E24" s="93"/>
      <c r="F24" s="93"/>
      <c r="G24" s="93"/>
      <c r="H24" s="93"/>
      <c r="I24" s="94"/>
      <c r="J24" s="86">
        <v>1</v>
      </c>
      <c r="K24" s="87" t="str">
        <f t="shared" si="1"/>
        <v/>
      </c>
      <c r="L24" s="66"/>
      <c r="M24" s="102" t="s">
        <v>28</v>
      </c>
      <c r="N24" s="101">
        <f t="shared" si="2"/>
        <v>-6</v>
      </c>
      <c r="O24" s="65"/>
      <c r="P24" s="67"/>
      <c r="Q24" s="67"/>
      <c r="R24" s="67"/>
    </row>
    <row r="25" spans="2:18" s="64" customFormat="1" ht="19.5" customHeight="1" thickBot="1" x14ac:dyDescent="0.25">
      <c r="B25" s="82">
        <f t="shared" si="0"/>
        <v>17</v>
      </c>
      <c r="C25" s="92" t="s">
        <v>48</v>
      </c>
      <c r="D25" s="93"/>
      <c r="E25" s="93"/>
      <c r="F25" s="93"/>
      <c r="G25" s="93"/>
      <c r="H25" s="93"/>
      <c r="I25" s="94"/>
      <c r="J25" s="86">
        <v>1</v>
      </c>
      <c r="K25" s="87" t="str">
        <f t="shared" si="1"/>
        <v/>
      </c>
      <c r="L25" s="66"/>
      <c r="M25" s="102" t="s">
        <v>29</v>
      </c>
      <c r="N25" s="101">
        <f t="shared" si="2"/>
        <v>-6</v>
      </c>
      <c r="O25" s="65"/>
      <c r="P25" s="67"/>
      <c r="Q25" s="67"/>
      <c r="R25" s="67"/>
    </row>
    <row r="26" spans="2:18" s="64" customFormat="1" ht="19.5" customHeight="1" thickBot="1" x14ac:dyDescent="0.25">
      <c r="B26" s="82">
        <f t="shared" si="0"/>
        <v>18</v>
      </c>
      <c r="C26" s="92" t="s">
        <v>49</v>
      </c>
      <c r="D26" s="93"/>
      <c r="E26" s="93"/>
      <c r="F26" s="93"/>
      <c r="G26" s="93"/>
      <c r="H26" s="93"/>
      <c r="I26" s="94"/>
      <c r="J26" s="86">
        <v>1</v>
      </c>
      <c r="K26" s="87" t="str">
        <f t="shared" si="1"/>
        <v/>
      </c>
      <c r="L26" s="66"/>
      <c r="M26" s="102" t="s">
        <v>30</v>
      </c>
      <c r="N26" s="101">
        <f t="shared" si="2"/>
        <v>-6</v>
      </c>
      <c r="O26" s="65"/>
      <c r="P26" s="67"/>
      <c r="Q26" s="67"/>
      <c r="R26" s="67"/>
    </row>
    <row r="27" spans="2:18" s="64" customFormat="1" ht="19.5" customHeight="1" thickBot="1" x14ac:dyDescent="0.25">
      <c r="B27" s="82">
        <f t="shared" si="0"/>
        <v>19</v>
      </c>
      <c r="C27" s="92" t="s">
        <v>50</v>
      </c>
      <c r="D27" s="93"/>
      <c r="E27" s="93"/>
      <c r="F27" s="93"/>
      <c r="G27" s="93"/>
      <c r="H27" s="93"/>
      <c r="I27" s="94"/>
      <c r="J27" s="86">
        <v>1</v>
      </c>
      <c r="K27" s="87" t="str">
        <f t="shared" si="1"/>
        <v/>
      </c>
      <c r="L27" s="66"/>
      <c r="M27" s="103" t="s">
        <v>31</v>
      </c>
      <c r="N27" s="104">
        <f t="shared" si="2"/>
        <v>-6</v>
      </c>
      <c r="O27" s="65"/>
      <c r="P27" s="67"/>
      <c r="Q27" s="67"/>
      <c r="R27" s="67"/>
    </row>
    <row r="28" spans="2:18" s="64" customFormat="1" ht="19.5" customHeight="1" x14ac:dyDescent="0.2">
      <c r="B28" s="82">
        <f t="shared" si="0"/>
        <v>20</v>
      </c>
      <c r="C28" s="92" t="s">
        <v>51</v>
      </c>
      <c r="D28" s="93"/>
      <c r="E28" s="93"/>
      <c r="F28" s="93"/>
      <c r="G28" s="93"/>
      <c r="H28" s="93"/>
      <c r="I28" s="94"/>
      <c r="J28" s="86">
        <v>1</v>
      </c>
      <c r="K28" s="87" t="str">
        <f t="shared" si="1"/>
        <v/>
      </c>
      <c r="L28" s="66"/>
      <c r="M28" s="67"/>
      <c r="N28" s="67"/>
      <c r="O28" s="65"/>
      <c r="P28" s="67"/>
      <c r="Q28" s="67"/>
      <c r="R28" s="67"/>
    </row>
    <row r="29" spans="2:18" s="64" customFormat="1" ht="19.5" customHeight="1" x14ac:dyDescent="0.2">
      <c r="B29" s="82">
        <f t="shared" si="0"/>
        <v>21</v>
      </c>
      <c r="C29" s="92" t="s">
        <v>52</v>
      </c>
      <c r="D29" s="93"/>
      <c r="E29" s="93"/>
      <c r="F29" s="93"/>
      <c r="G29" s="93"/>
      <c r="H29" s="93"/>
      <c r="I29" s="94"/>
      <c r="J29" s="86">
        <v>1</v>
      </c>
      <c r="K29" s="87" t="str">
        <f t="shared" si="1"/>
        <v/>
      </c>
      <c r="L29" s="66"/>
      <c r="M29" s="67"/>
      <c r="N29" s="67"/>
      <c r="O29" s="65"/>
      <c r="P29" s="67"/>
      <c r="Q29" s="67"/>
      <c r="R29" s="67"/>
    </row>
    <row r="30" spans="2:18" s="64" customFormat="1" ht="19.5" customHeight="1" x14ac:dyDescent="0.2">
      <c r="B30" s="82">
        <f t="shared" si="0"/>
        <v>22</v>
      </c>
      <c r="C30" s="92" t="s">
        <v>53</v>
      </c>
      <c r="D30" s="93"/>
      <c r="E30" s="93"/>
      <c r="F30" s="93"/>
      <c r="G30" s="93"/>
      <c r="H30" s="93"/>
      <c r="I30" s="94"/>
      <c r="J30" s="86">
        <v>1</v>
      </c>
      <c r="K30" s="87" t="str">
        <f t="shared" si="1"/>
        <v/>
      </c>
      <c r="L30" s="66"/>
      <c r="M30" s="67"/>
      <c r="N30" s="67"/>
      <c r="O30" s="65"/>
      <c r="P30" s="67"/>
      <c r="Q30" s="67"/>
      <c r="R30" s="67"/>
    </row>
    <row r="31" spans="2:18" s="64" customFormat="1" ht="19.5" customHeight="1" x14ac:dyDescent="0.2">
      <c r="B31" s="82">
        <f t="shared" si="0"/>
        <v>23</v>
      </c>
      <c r="C31" s="92" t="s">
        <v>54</v>
      </c>
      <c r="D31" s="93"/>
      <c r="E31" s="93"/>
      <c r="F31" s="93"/>
      <c r="G31" s="93"/>
      <c r="H31" s="93"/>
      <c r="I31" s="94"/>
      <c r="J31" s="86">
        <v>1</v>
      </c>
      <c r="K31" s="87" t="str">
        <f t="shared" si="1"/>
        <v/>
      </c>
      <c r="L31" s="66"/>
      <c r="M31" s="67"/>
      <c r="N31" s="67"/>
      <c r="O31" s="65"/>
      <c r="P31" s="67"/>
      <c r="Q31" s="67"/>
      <c r="R31" s="67"/>
    </row>
    <row r="32" spans="2:18" s="64" customFormat="1" ht="19.5" customHeight="1" x14ac:dyDescent="0.2">
      <c r="B32" s="82">
        <f t="shared" si="0"/>
        <v>24</v>
      </c>
      <c r="C32" s="92" t="s">
        <v>55</v>
      </c>
      <c r="D32" s="93"/>
      <c r="E32" s="93"/>
      <c r="F32" s="93"/>
      <c r="G32" s="93"/>
      <c r="H32" s="93"/>
      <c r="I32" s="94"/>
      <c r="J32" s="86">
        <v>1</v>
      </c>
      <c r="K32" s="87" t="str">
        <f t="shared" si="1"/>
        <v/>
      </c>
      <c r="L32" s="66"/>
      <c r="M32" s="77" t="s">
        <v>57</v>
      </c>
      <c r="N32" s="67"/>
      <c r="O32" s="65"/>
      <c r="P32" s="67"/>
      <c r="Q32" s="67"/>
      <c r="R32" s="67"/>
    </row>
    <row r="33" spans="2:18" s="64" customFormat="1" ht="19.5" customHeight="1" thickBot="1" x14ac:dyDescent="0.25">
      <c r="B33" s="95">
        <f t="shared" si="0"/>
        <v>25</v>
      </c>
      <c r="C33" s="96" t="s">
        <v>56</v>
      </c>
      <c r="D33" s="97"/>
      <c r="E33" s="97"/>
      <c r="F33" s="97"/>
      <c r="G33" s="97"/>
      <c r="H33" s="97"/>
      <c r="I33" s="98"/>
      <c r="J33" s="99">
        <v>1</v>
      </c>
      <c r="K33" s="87" t="str">
        <f t="shared" si="1"/>
        <v/>
      </c>
      <c r="L33" s="66"/>
      <c r="N33" s="65"/>
      <c r="O33" s="65"/>
      <c r="P33" s="67"/>
      <c r="Q33" s="67"/>
      <c r="R33" s="67"/>
    </row>
    <row r="34" spans="2:18" s="64" customFormat="1" ht="19.5" customHeight="1" x14ac:dyDescent="0.2">
      <c r="B34" s="68"/>
      <c r="C34" s="65"/>
      <c r="D34" s="65"/>
      <c r="E34" s="65"/>
      <c r="F34" s="65"/>
      <c r="G34" s="65"/>
      <c r="H34" s="65"/>
      <c r="I34" s="65"/>
      <c r="J34" s="73"/>
      <c r="K34" s="73"/>
      <c r="L34" s="65"/>
      <c r="M34" s="65"/>
      <c r="N34" s="65"/>
      <c r="O34" s="65"/>
      <c r="P34" s="67"/>
      <c r="Q34" s="67"/>
      <c r="R34" s="67"/>
    </row>
    <row r="35" spans="2:18" ht="19.5" customHeight="1" x14ac:dyDescent="0.2">
      <c r="B35" s="18"/>
      <c r="C35" s="20"/>
      <c r="D35" s="17"/>
      <c r="E35" s="17"/>
      <c r="F35" s="17"/>
      <c r="G35" s="17"/>
      <c r="H35" s="17"/>
      <c r="I35" s="17"/>
      <c r="J35" s="21"/>
      <c r="K35" s="21"/>
      <c r="L35" s="17"/>
      <c r="M35" s="17"/>
      <c r="N35" s="17"/>
      <c r="O35" s="17"/>
      <c r="P35" s="3"/>
      <c r="Q35" s="3"/>
      <c r="R35" s="3"/>
    </row>
    <row r="36" spans="2:18" ht="19.5" customHeight="1" x14ac:dyDescent="0.2">
      <c r="B36" s="18"/>
      <c r="C36" s="20"/>
      <c r="D36" s="17"/>
      <c r="E36" s="17"/>
      <c r="F36" s="17"/>
      <c r="G36" s="17"/>
      <c r="H36" s="17"/>
      <c r="I36" s="17"/>
      <c r="J36" s="21"/>
      <c r="K36" s="21"/>
      <c r="L36" s="17"/>
      <c r="M36" s="17"/>
      <c r="N36" s="17"/>
      <c r="O36" s="17"/>
      <c r="P36" s="3"/>
      <c r="Q36" s="3"/>
      <c r="R36" s="3"/>
    </row>
    <row r="37" spans="2:18" ht="19.5" customHeight="1" x14ac:dyDescent="0.2">
      <c r="B37" s="18"/>
      <c r="C37" s="3"/>
      <c r="D37" s="3"/>
      <c r="E37" s="3"/>
      <c r="G37" s="17"/>
      <c r="H37" s="17"/>
      <c r="I37" s="3"/>
      <c r="J37" s="21"/>
      <c r="K37" s="21"/>
      <c r="L37" s="17"/>
      <c r="M37" s="17"/>
      <c r="N37" s="17"/>
      <c r="O37" s="17"/>
      <c r="P37" s="3"/>
      <c r="Q37" s="3"/>
      <c r="R37" s="3"/>
    </row>
    <row r="38" spans="2:18" ht="19.5" customHeight="1" x14ac:dyDescent="0.2">
      <c r="B38" s="18"/>
      <c r="C38" s="3"/>
      <c r="D38" s="3"/>
      <c r="E38" s="19"/>
      <c r="F38" s="19"/>
      <c r="G38" s="17"/>
      <c r="H38" s="17"/>
      <c r="I38" s="3"/>
      <c r="J38" s="21"/>
      <c r="K38" s="22">
        <v>1</v>
      </c>
      <c r="L38" s="23">
        <f>K38</f>
        <v>1</v>
      </c>
      <c r="M38" s="17"/>
      <c r="N38" s="17"/>
      <c r="O38" s="17"/>
      <c r="P38" s="3"/>
      <c r="Q38" s="3"/>
      <c r="R38" s="3"/>
    </row>
    <row r="39" spans="2:18" ht="19.5" customHeight="1" x14ac:dyDescent="0.2">
      <c r="B39" s="18"/>
      <c r="C39" s="3"/>
      <c r="D39" s="3"/>
      <c r="E39" s="19"/>
      <c r="F39" s="19"/>
      <c r="G39" s="17"/>
      <c r="H39" s="17"/>
      <c r="I39" s="3"/>
      <c r="J39" s="3"/>
      <c r="K39" s="3"/>
      <c r="L39" s="17"/>
      <c r="M39" s="17"/>
      <c r="N39" s="17"/>
      <c r="O39" s="17"/>
      <c r="P39" s="3"/>
      <c r="Q39" s="3"/>
      <c r="R39" s="3"/>
    </row>
    <row r="40" spans="2:18" ht="19.5" customHeight="1" x14ac:dyDescent="0.2">
      <c r="B40" s="18"/>
      <c r="C40" s="3"/>
      <c r="D40" s="3"/>
      <c r="E40" s="19"/>
      <c r="F40" s="19"/>
      <c r="G40" s="17"/>
      <c r="H40" s="17"/>
      <c r="I40" s="3"/>
      <c r="J40" s="21"/>
      <c r="K40" s="21"/>
      <c r="L40" s="17"/>
      <c r="M40" s="17"/>
      <c r="N40" s="17"/>
      <c r="O40" s="17"/>
      <c r="P40" s="3"/>
      <c r="Q40" s="3"/>
      <c r="R40" s="3"/>
    </row>
    <row r="41" spans="2:18" ht="19.5" customHeight="1" x14ac:dyDescent="0.2">
      <c r="B41" s="18"/>
      <c r="C41" s="3"/>
      <c r="D41" s="3"/>
      <c r="E41" s="3"/>
      <c r="F41" s="3"/>
      <c r="G41" s="17"/>
      <c r="H41" s="17"/>
      <c r="I41" s="17"/>
      <c r="J41" s="21"/>
      <c r="K41" s="21"/>
      <c r="L41" s="17"/>
      <c r="M41" s="17"/>
      <c r="N41" s="17"/>
      <c r="O41" s="17"/>
      <c r="P41" s="3"/>
      <c r="Q41" s="3"/>
      <c r="R41" s="3"/>
    </row>
    <row r="42" spans="2:18" ht="19.5" customHeight="1" x14ac:dyDescent="0.2">
      <c r="B42" s="18"/>
      <c r="C42" s="3"/>
      <c r="D42" s="3"/>
      <c r="E42" s="19"/>
      <c r="F42" s="19"/>
      <c r="G42" s="17"/>
      <c r="H42" s="17"/>
      <c r="I42" s="17"/>
      <c r="J42" s="21"/>
      <c r="K42" s="21"/>
      <c r="L42" s="17"/>
      <c r="M42" s="17"/>
      <c r="N42" s="17"/>
      <c r="O42" s="17"/>
      <c r="P42" s="3"/>
      <c r="Q42" s="3"/>
      <c r="R42" s="3"/>
    </row>
    <row r="43" spans="2:18" ht="19.5" customHeight="1" x14ac:dyDescent="0.2">
      <c r="B43" s="18"/>
      <c r="C43" s="3"/>
      <c r="D43" s="3"/>
      <c r="E43" s="18"/>
      <c r="F43" s="18"/>
      <c r="G43" s="17"/>
      <c r="H43" s="17"/>
      <c r="I43" s="15"/>
      <c r="J43" s="21"/>
      <c r="K43" s="21"/>
      <c r="L43" s="17"/>
      <c r="M43" s="17"/>
      <c r="N43" s="17"/>
      <c r="O43" s="17"/>
      <c r="P43" s="3"/>
      <c r="Q43" s="3"/>
      <c r="R43" s="3"/>
    </row>
    <row r="44" spans="2:18" ht="19.5" customHeight="1" x14ac:dyDescent="0.2">
      <c r="B44" s="24"/>
      <c r="C44" s="3"/>
      <c r="D44" s="3"/>
      <c r="E44" s="25"/>
      <c r="F44" s="25"/>
      <c r="G44" s="17"/>
      <c r="H44" s="17"/>
      <c r="I44" s="3"/>
      <c r="J44" s="3"/>
      <c r="K44" s="3"/>
      <c r="L44" s="17"/>
      <c r="M44" s="17"/>
      <c r="N44" s="17"/>
      <c r="O44" s="17"/>
      <c r="P44" s="3"/>
      <c r="Q44" s="3"/>
      <c r="R44" s="3"/>
    </row>
    <row r="45" spans="2:18" ht="19.5" customHeight="1" x14ac:dyDescent="0.2">
      <c r="B45" s="24"/>
      <c r="C45" s="3"/>
      <c r="D45" s="3"/>
      <c r="E45" s="25"/>
      <c r="F45" s="25"/>
      <c r="G45" s="17"/>
      <c r="H45" s="17"/>
      <c r="I45" s="3"/>
      <c r="J45" s="3"/>
      <c r="K45" s="3"/>
      <c r="L45" s="17"/>
      <c r="M45" s="17"/>
      <c r="N45" s="17"/>
      <c r="O45" s="17"/>
      <c r="P45" s="3"/>
      <c r="Q45" s="3"/>
      <c r="R45" s="3"/>
    </row>
    <row r="46" spans="2:18" ht="19.5" customHeight="1" x14ac:dyDescent="0.2">
      <c r="B46" s="24"/>
      <c r="C46" s="3"/>
      <c r="D46" s="3"/>
      <c r="E46" s="25"/>
      <c r="F46" s="25"/>
      <c r="G46" s="17"/>
      <c r="H46" s="17"/>
      <c r="I46" s="17"/>
      <c r="J46" s="3"/>
      <c r="K46" s="3"/>
      <c r="L46" s="17"/>
      <c r="M46" s="17"/>
      <c r="N46" s="17"/>
      <c r="O46" s="17"/>
      <c r="P46" s="3"/>
      <c r="Q46" s="3"/>
      <c r="R46" s="3"/>
    </row>
    <row r="47" spans="2:18" ht="19.5" customHeight="1" x14ac:dyDescent="0.2">
      <c r="B47" s="26"/>
      <c r="C47" s="3"/>
      <c r="D47" s="3"/>
      <c r="E47" s="25"/>
      <c r="F47" s="25"/>
      <c r="G47" s="3"/>
      <c r="H47" s="3"/>
      <c r="I47" s="17"/>
      <c r="J47" s="3"/>
      <c r="K47" s="3"/>
      <c r="L47" s="3"/>
      <c r="M47" s="17"/>
      <c r="N47" s="17"/>
      <c r="O47" s="17"/>
      <c r="P47" s="3"/>
      <c r="Q47" s="3"/>
      <c r="R47" s="3"/>
    </row>
    <row r="48" spans="2:18" ht="19.5" customHeight="1" x14ac:dyDescent="0.2">
      <c r="B48" s="26"/>
      <c r="C48" s="3"/>
      <c r="D48" s="3"/>
      <c r="E48" s="25"/>
      <c r="F48" s="25"/>
      <c r="G48" s="3"/>
      <c r="H48" s="3"/>
      <c r="I48" s="3"/>
      <c r="J48" s="3"/>
      <c r="K48" s="3"/>
      <c r="L48" s="3"/>
      <c r="M48" s="17"/>
      <c r="N48" s="17"/>
      <c r="O48" s="17"/>
      <c r="P48" s="3"/>
      <c r="Q48" s="3"/>
      <c r="R48" s="3"/>
    </row>
    <row r="49" spans="2:18" ht="19.5" customHeight="1" x14ac:dyDescent="0.2">
      <c r="B49" s="26"/>
      <c r="C49" s="3"/>
      <c r="D49" s="3"/>
      <c r="E49" s="25"/>
      <c r="F49" s="25"/>
      <c r="G49" s="3"/>
      <c r="H49" s="3"/>
      <c r="I49" s="3"/>
      <c r="J49" s="3"/>
      <c r="K49" s="3"/>
      <c r="L49" s="3"/>
      <c r="M49" s="3"/>
      <c r="N49" s="3"/>
      <c r="O49" s="17"/>
      <c r="P49" s="3"/>
      <c r="Q49" s="3"/>
      <c r="R49" s="3"/>
    </row>
    <row r="50" spans="2:18" ht="19.5" customHeight="1" x14ac:dyDescent="0.2">
      <c r="B50" s="26"/>
      <c r="C50" s="3"/>
      <c r="D50" s="3"/>
      <c r="E50" s="25"/>
      <c r="F50" s="25"/>
      <c r="G50" s="3"/>
      <c r="H50" s="3"/>
      <c r="I50" s="3"/>
      <c r="J50" s="3"/>
      <c r="K50" s="3"/>
      <c r="L50" s="3"/>
      <c r="M50" s="3"/>
      <c r="N50" s="3"/>
      <c r="O50" s="17"/>
      <c r="P50" s="3"/>
      <c r="Q50" s="3"/>
      <c r="R50" s="3"/>
    </row>
    <row r="51" spans="2:18" ht="19.5" customHeight="1" x14ac:dyDescent="0.2">
      <c r="B51" s="26"/>
      <c r="C51" s="3"/>
      <c r="D51" s="3"/>
      <c r="E51" s="25"/>
      <c r="F51" s="25"/>
      <c r="G51" s="3"/>
      <c r="H51" s="3"/>
      <c r="I51" s="3"/>
      <c r="J51" s="3"/>
      <c r="K51" s="3"/>
      <c r="L51" s="3"/>
      <c r="M51" s="3"/>
      <c r="N51" s="3"/>
      <c r="O51" s="17"/>
      <c r="P51" s="3"/>
      <c r="Q51" s="3"/>
      <c r="R51" s="3"/>
    </row>
    <row r="52" spans="2:18" ht="19.5" customHeight="1" x14ac:dyDescent="0.2">
      <c r="B52" s="27"/>
      <c r="C52" s="28"/>
      <c r="D52" s="28"/>
      <c r="E52" s="29"/>
      <c r="F52" s="29"/>
      <c r="G52" s="28"/>
      <c r="H52" s="28"/>
      <c r="I52" s="28"/>
      <c r="J52" s="28"/>
      <c r="K52" s="28"/>
      <c r="L52" s="28"/>
      <c r="M52" s="30"/>
      <c r="N52" s="17"/>
      <c r="O52" s="17"/>
      <c r="P52" s="3"/>
      <c r="Q52" s="3"/>
      <c r="R52" s="3"/>
    </row>
    <row r="53" spans="2:18" ht="19.5" customHeight="1" x14ac:dyDescent="0.2">
      <c r="B53" s="27"/>
      <c r="C53" s="28"/>
      <c r="D53" s="28"/>
      <c r="E53" s="29"/>
      <c r="F53" s="29"/>
      <c r="G53" s="28"/>
      <c r="H53" s="28"/>
      <c r="I53" s="28"/>
      <c r="J53" s="28"/>
      <c r="K53" s="28"/>
      <c r="L53" s="28"/>
      <c r="M53" s="31"/>
      <c r="N53" s="19"/>
      <c r="O53" s="19"/>
      <c r="P53" s="3"/>
      <c r="Q53" s="3"/>
      <c r="R53" s="3"/>
    </row>
    <row r="54" spans="2:18" ht="19.5" customHeight="1" x14ac:dyDescent="0.2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30"/>
      <c r="N54" s="17"/>
      <c r="O54" s="17"/>
      <c r="P54" s="3"/>
      <c r="Q54" s="3"/>
      <c r="R54" s="3"/>
    </row>
    <row r="55" spans="2:18" ht="19.5" customHeight="1" x14ac:dyDescent="0.2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28"/>
      <c r="M55" s="33"/>
      <c r="N55" s="34"/>
      <c r="O55" s="17"/>
      <c r="P55" s="3"/>
      <c r="Q55" s="3"/>
      <c r="R55" s="3"/>
    </row>
    <row r="56" spans="2:18" ht="19.5" customHeight="1" x14ac:dyDescent="0.2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28"/>
      <c r="M56" s="33"/>
      <c r="N56" s="34"/>
      <c r="O56" s="17"/>
      <c r="P56" s="3"/>
      <c r="Q56" s="3"/>
      <c r="R56" s="3"/>
    </row>
    <row r="57" spans="2:18" ht="19.5" customHeight="1" x14ac:dyDescent="0.2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28"/>
      <c r="M57" s="33"/>
      <c r="N57" s="34"/>
      <c r="O57" s="17"/>
      <c r="P57" s="3"/>
      <c r="Q57" s="3"/>
      <c r="R57" s="3"/>
    </row>
    <row r="58" spans="2:18" ht="19.5" customHeight="1" x14ac:dyDescent="0.2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28"/>
      <c r="M58" s="33"/>
      <c r="N58" s="34"/>
      <c r="O58" s="17"/>
      <c r="P58" s="3"/>
      <c r="Q58" s="3"/>
      <c r="R58" s="3"/>
    </row>
    <row r="59" spans="2:18" ht="19.5" customHeight="1" x14ac:dyDescent="0.2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28"/>
      <c r="M59" s="33"/>
      <c r="N59" s="34"/>
      <c r="O59" s="17"/>
      <c r="P59" s="3"/>
      <c r="Q59" s="3"/>
      <c r="R59" s="3"/>
    </row>
    <row r="60" spans="2:18" ht="19.5" customHeight="1" x14ac:dyDescent="0.2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28"/>
      <c r="M60" s="28"/>
      <c r="N60" s="3"/>
      <c r="O60" s="3"/>
      <c r="P60" s="3"/>
      <c r="Q60" s="3"/>
      <c r="R60" s="3"/>
    </row>
    <row r="61" spans="2:18" ht="19.5" customHeight="1" x14ac:dyDescent="0.2">
      <c r="B61" s="32"/>
      <c r="C61" s="32"/>
      <c r="D61" s="32"/>
      <c r="E61" s="32"/>
      <c r="F61" s="32"/>
      <c r="G61" s="32"/>
      <c r="H61" s="32"/>
      <c r="I61" s="35"/>
      <c r="J61" s="35"/>
      <c r="K61" s="35"/>
      <c r="L61" s="36"/>
      <c r="M61" s="28"/>
      <c r="N61" s="3"/>
      <c r="O61" s="3"/>
      <c r="P61" s="3"/>
      <c r="Q61" s="3"/>
      <c r="R61" s="3"/>
    </row>
    <row r="62" spans="2:18" ht="19.5" customHeight="1" x14ac:dyDescent="0.2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28"/>
      <c r="M62" s="28"/>
      <c r="N62" s="3"/>
      <c r="O62" s="3"/>
      <c r="P62" s="3"/>
      <c r="Q62" s="3"/>
      <c r="R62" s="3"/>
    </row>
    <row r="63" spans="2:18" ht="19.5" customHeight="1" x14ac:dyDescent="0.2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28"/>
      <c r="M63" s="28"/>
      <c r="N63" s="3"/>
      <c r="O63" s="3"/>
      <c r="P63" s="3"/>
      <c r="Q63" s="3"/>
      <c r="R63" s="3"/>
    </row>
    <row r="64" spans="2:18" ht="19.5" customHeight="1" x14ac:dyDescent="0.2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28"/>
      <c r="M64" s="28"/>
      <c r="N64" s="3"/>
      <c r="O64" s="3"/>
      <c r="P64" s="3"/>
      <c r="Q64" s="3"/>
      <c r="R64" s="3"/>
    </row>
    <row r="65" spans="2:18" ht="19.5" customHeight="1" x14ac:dyDescent="0.2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28"/>
      <c r="M65" s="28"/>
      <c r="N65" s="3"/>
      <c r="O65" s="3"/>
      <c r="P65" s="3"/>
      <c r="Q65" s="3"/>
      <c r="R65" s="3"/>
    </row>
    <row r="66" spans="2:18" ht="19.5" customHeight="1" x14ac:dyDescent="0.2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8"/>
      <c r="M66" s="28"/>
      <c r="N66" s="3"/>
      <c r="O66" s="3"/>
      <c r="P66" s="3"/>
      <c r="Q66" s="3"/>
      <c r="R66" s="3"/>
    </row>
    <row r="67" spans="2:18" ht="19.5" customHeight="1" x14ac:dyDescent="0.2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8"/>
      <c r="M67" s="28"/>
      <c r="N67" s="3"/>
      <c r="O67" s="3"/>
      <c r="P67" s="3"/>
      <c r="Q67" s="3"/>
      <c r="R67" s="3"/>
    </row>
    <row r="68" spans="2:18" ht="19.5" customHeight="1" x14ac:dyDescent="0.2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8"/>
      <c r="M68" s="28"/>
      <c r="N68" s="3"/>
      <c r="O68" s="3"/>
      <c r="P68" s="3"/>
      <c r="Q68" s="3"/>
      <c r="R68" s="3"/>
    </row>
    <row r="69" spans="2:18" ht="19.5" customHeight="1" x14ac:dyDescent="0.2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8"/>
      <c r="M69" s="28"/>
      <c r="N69" s="3"/>
      <c r="O69" s="3"/>
      <c r="P69" s="3"/>
      <c r="Q69" s="3"/>
      <c r="R69" s="3"/>
    </row>
    <row r="70" spans="2:18" ht="19.5" customHeight="1" x14ac:dyDescent="0.2">
      <c r="B70" s="32"/>
      <c r="C70" s="37" t="s">
        <v>18</v>
      </c>
      <c r="D70" s="32">
        <v>-5</v>
      </c>
      <c r="E70" s="32"/>
      <c r="F70" s="32"/>
      <c r="G70" s="32"/>
      <c r="H70" s="32"/>
      <c r="I70" s="32"/>
      <c r="J70" s="32"/>
      <c r="K70" s="32"/>
      <c r="L70" s="28"/>
      <c r="M70" s="28"/>
      <c r="N70" s="3"/>
      <c r="O70" s="3"/>
      <c r="P70" s="3"/>
      <c r="Q70" s="3"/>
      <c r="R70" s="3"/>
    </row>
    <row r="71" spans="2:18" ht="19.5" customHeight="1" x14ac:dyDescent="0.2">
      <c r="B71" s="32"/>
      <c r="C71" s="32" t="s">
        <v>16</v>
      </c>
      <c r="D71" s="32">
        <v>-4</v>
      </c>
      <c r="E71" s="32"/>
      <c r="F71" s="32"/>
      <c r="G71" s="32"/>
      <c r="H71" s="32"/>
      <c r="I71" s="32"/>
      <c r="J71" s="32"/>
      <c r="K71" s="32"/>
      <c r="L71" s="28"/>
      <c r="M71" s="28"/>
      <c r="N71" s="3"/>
      <c r="O71" s="3"/>
      <c r="P71" s="3"/>
      <c r="Q71" s="3"/>
      <c r="R71" s="3"/>
    </row>
    <row r="72" spans="2:18" ht="19.5" customHeight="1" x14ac:dyDescent="0.2">
      <c r="B72" s="32"/>
      <c r="C72" s="32" t="s">
        <v>6</v>
      </c>
      <c r="D72" s="32">
        <v>-3</v>
      </c>
      <c r="E72" s="32"/>
      <c r="F72" s="32"/>
      <c r="G72" s="32"/>
      <c r="H72" s="32"/>
      <c r="I72" s="32"/>
      <c r="J72" s="32"/>
      <c r="K72" s="32"/>
      <c r="L72" s="28"/>
      <c r="M72" s="28"/>
      <c r="N72" s="3"/>
      <c r="O72" s="3"/>
      <c r="P72" s="3"/>
      <c r="Q72" s="3"/>
      <c r="R72" s="3"/>
    </row>
    <row r="73" spans="2:18" ht="19.5" customHeight="1" x14ac:dyDescent="0.2">
      <c r="B73" s="32"/>
      <c r="C73" s="32" t="s">
        <v>7</v>
      </c>
      <c r="D73" s="32">
        <v>-2</v>
      </c>
      <c r="E73" s="32"/>
      <c r="F73" s="32"/>
      <c r="G73" s="32"/>
      <c r="H73" s="32"/>
      <c r="I73" s="32"/>
      <c r="J73" s="32"/>
      <c r="K73" s="32"/>
      <c r="L73" s="28"/>
      <c r="M73" s="28"/>
      <c r="N73" s="3"/>
      <c r="O73" s="3"/>
      <c r="P73" s="3"/>
      <c r="Q73" s="3"/>
      <c r="R73" s="3"/>
    </row>
    <row r="74" spans="2:18" ht="19.5" customHeight="1" x14ac:dyDescent="0.2">
      <c r="B74" s="32"/>
      <c r="C74" s="32" t="s">
        <v>17</v>
      </c>
      <c r="D74" s="32">
        <v>-1</v>
      </c>
      <c r="E74" s="32"/>
      <c r="F74" s="32"/>
      <c r="G74" s="32"/>
      <c r="H74" s="32"/>
      <c r="I74" s="32"/>
      <c r="J74" s="32"/>
      <c r="K74" s="32"/>
      <c r="L74" s="28"/>
      <c r="M74" s="28"/>
      <c r="N74" s="3"/>
      <c r="O74" s="3"/>
      <c r="P74" s="3"/>
      <c r="Q74" s="3"/>
      <c r="R74" s="3"/>
    </row>
    <row r="75" spans="2:18" ht="19.5" customHeight="1" x14ac:dyDescent="0.2">
      <c r="B75" s="32"/>
      <c r="C75" s="32" t="s">
        <v>58</v>
      </c>
      <c r="D75" s="32">
        <v>0</v>
      </c>
      <c r="E75" s="32"/>
      <c r="F75" s="32"/>
      <c r="G75" s="32"/>
      <c r="H75" s="32"/>
      <c r="I75" s="32"/>
      <c r="J75" s="32"/>
      <c r="K75" s="32"/>
      <c r="L75" s="28"/>
      <c r="M75" s="28"/>
      <c r="N75" s="3"/>
      <c r="O75" s="3"/>
      <c r="P75" s="3"/>
      <c r="Q75" s="3"/>
      <c r="R75" s="3"/>
    </row>
    <row r="76" spans="2:18" ht="19.5" customHeight="1" x14ac:dyDescent="0.2">
      <c r="B76" s="32"/>
      <c r="C76" s="32" t="s">
        <v>9</v>
      </c>
      <c r="D76" s="32">
        <v>1</v>
      </c>
      <c r="E76" s="32"/>
      <c r="F76" s="32"/>
      <c r="G76" s="32"/>
      <c r="H76" s="32"/>
      <c r="I76" s="32"/>
      <c r="J76" s="32"/>
      <c r="K76" s="32"/>
      <c r="L76" s="28"/>
      <c r="M76" s="28"/>
      <c r="N76" s="3"/>
      <c r="O76" s="3"/>
      <c r="P76" s="3"/>
      <c r="Q76" s="3"/>
      <c r="R76" s="3"/>
    </row>
    <row r="77" spans="2:18" ht="19.5" customHeight="1" x14ac:dyDescent="0.2">
      <c r="B77" s="32"/>
      <c r="C77" s="32" t="s">
        <v>8</v>
      </c>
      <c r="D77" s="32">
        <v>2</v>
      </c>
      <c r="E77" s="32"/>
      <c r="F77" s="32"/>
      <c r="G77" s="32"/>
      <c r="H77" s="32"/>
      <c r="I77" s="32"/>
      <c r="J77" s="32"/>
      <c r="K77" s="32"/>
      <c r="L77" s="28"/>
      <c r="M77" s="28"/>
      <c r="N77" s="3"/>
      <c r="O77" s="3"/>
      <c r="P77" s="3"/>
      <c r="Q77" s="3"/>
      <c r="R77" s="3"/>
    </row>
    <row r="78" spans="2:18" ht="19.5" customHeight="1" x14ac:dyDescent="0.2">
      <c r="B78" s="32"/>
      <c r="C78" s="32" t="s">
        <v>10</v>
      </c>
      <c r="D78" s="32">
        <v>3</v>
      </c>
      <c r="E78" s="32"/>
      <c r="F78" s="32"/>
      <c r="G78" s="32"/>
      <c r="H78" s="32"/>
      <c r="I78" s="32"/>
      <c r="J78" s="32"/>
      <c r="K78" s="32"/>
      <c r="L78" s="28"/>
      <c r="M78" s="28"/>
      <c r="N78" s="3"/>
      <c r="O78" s="3"/>
      <c r="P78" s="3"/>
      <c r="Q78" s="3"/>
      <c r="R78" s="3"/>
    </row>
    <row r="79" spans="2:18" ht="19.5" customHeight="1" x14ac:dyDescent="0.2">
      <c r="B79" s="32"/>
      <c r="C79" s="32" t="s">
        <v>11</v>
      </c>
      <c r="D79" s="32">
        <v>4</v>
      </c>
      <c r="E79" s="32"/>
      <c r="F79" s="32"/>
      <c r="G79" s="32"/>
      <c r="H79" s="32"/>
      <c r="I79" s="32"/>
      <c r="J79" s="32"/>
      <c r="K79" s="32"/>
      <c r="L79" s="28"/>
      <c r="M79" s="28"/>
      <c r="N79" s="3"/>
      <c r="O79" s="3"/>
      <c r="P79" s="3"/>
      <c r="Q79" s="3"/>
      <c r="R79" s="3"/>
    </row>
    <row r="80" spans="2:18" ht="19.5" customHeight="1" x14ac:dyDescent="0.2">
      <c r="B80" s="32"/>
      <c r="C80" s="32" t="s">
        <v>12</v>
      </c>
      <c r="D80" s="32">
        <v>5</v>
      </c>
      <c r="E80" s="32"/>
      <c r="F80" s="32"/>
      <c r="G80" s="32"/>
      <c r="H80" s="32"/>
      <c r="I80" s="32"/>
      <c r="J80" s="32"/>
      <c r="K80" s="32"/>
      <c r="L80" s="28"/>
      <c r="M80" s="28"/>
      <c r="N80" s="3"/>
      <c r="O80" s="3"/>
      <c r="P80" s="3"/>
      <c r="Q80" s="3"/>
      <c r="R80" s="3"/>
    </row>
    <row r="81" spans="2:18" ht="19.5" customHeight="1" x14ac:dyDescent="0.2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8"/>
      <c r="M81" s="28"/>
      <c r="N81" s="3"/>
      <c r="O81" s="3"/>
      <c r="P81" s="3"/>
      <c r="Q81" s="3"/>
      <c r="R81" s="3"/>
    </row>
    <row r="82" spans="2:18" ht="19.5" customHeight="1" x14ac:dyDescent="0.2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8"/>
      <c r="M82" s="28"/>
      <c r="N82" s="3"/>
      <c r="O82" s="3"/>
      <c r="P82" s="3"/>
      <c r="Q82" s="3"/>
      <c r="R82" s="3"/>
    </row>
    <row r="83" spans="2:18" ht="19.5" customHeight="1" x14ac:dyDescent="0.2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"/>
      <c r="O83" s="3"/>
      <c r="P83" s="3"/>
      <c r="Q83" s="3"/>
      <c r="R83" s="3"/>
    </row>
    <row r="84" spans="2:18" ht="19.5" customHeight="1" x14ac:dyDescent="0.2">
      <c r="B84" s="39"/>
      <c r="C84" s="39"/>
      <c r="D84" s="39"/>
      <c r="E84" s="39"/>
      <c r="F84" s="39"/>
      <c r="G84" s="39"/>
      <c r="H84" s="39"/>
      <c r="I84" s="38"/>
      <c r="J84" s="38"/>
      <c r="K84" s="38"/>
      <c r="L84" s="38"/>
      <c r="M84" s="38"/>
      <c r="N84" s="3"/>
      <c r="O84" s="3"/>
      <c r="P84" s="3"/>
      <c r="Q84" s="3"/>
      <c r="R84" s="3"/>
    </row>
    <row r="85" spans="2:18" ht="19.5" customHeight="1" x14ac:dyDescent="0.2">
      <c r="B85" s="39"/>
      <c r="C85" s="40" t="s">
        <v>1</v>
      </c>
      <c r="D85" s="41"/>
      <c r="E85" s="41"/>
      <c r="F85" s="41"/>
      <c r="G85" s="39"/>
      <c r="H85" s="41"/>
      <c r="I85" s="38"/>
      <c r="J85" s="38"/>
      <c r="K85" s="38"/>
      <c r="L85" s="38"/>
      <c r="M85" s="38"/>
      <c r="N85" s="3"/>
      <c r="O85" s="3"/>
      <c r="P85" s="3"/>
      <c r="Q85" s="3"/>
      <c r="R85" s="3"/>
    </row>
    <row r="86" spans="2:18" ht="19.5" customHeight="1" x14ac:dyDescent="0.2">
      <c r="B86" s="39"/>
      <c r="C86" s="41"/>
      <c r="D86" s="41"/>
      <c r="E86" s="41"/>
      <c r="F86" s="41"/>
      <c r="G86" s="39"/>
      <c r="H86" s="41"/>
      <c r="I86" s="42"/>
      <c r="J86" s="38"/>
      <c r="K86" s="38"/>
      <c r="L86" s="38"/>
      <c r="M86" s="38"/>
      <c r="N86" s="3"/>
      <c r="O86" s="3"/>
      <c r="P86" s="3"/>
      <c r="Q86" s="3"/>
      <c r="R86" s="3"/>
    </row>
    <row r="87" spans="2:18" ht="19.5" customHeight="1" x14ac:dyDescent="0.2">
      <c r="B87" s="39"/>
      <c r="C87" s="41" t="s">
        <v>22</v>
      </c>
      <c r="D87" s="43">
        <f>(((J9-7)*1.5)+J20-7+J24-7)/3.5</f>
        <v>-6</v>
      </c>
      <c r="E87" s="43"/>
      <c r="F87" s="44" t="str">
        <f t="shared" ref="F87:G96" si="3">IF(D87&lt;0.5,"Red",IF(D87&gt;1.5,"Green","Yellow"))</f>
        <v>Red</v>
      </c>
      <c r="G87" s="44" t="str">
        <f t="shared" si="3"/>
        <v>Red</v>
      </c>
      <c r="H87" s="41"/>
      <c r="I87" s="42"/>
      <c r="J87" s="38" t="s">
        <v>14</v>
      </c>
      <c r="K87" s="38"/>
      <c r="L87" s="38"/>
      <c r="M87" s="38"/>
      <c r="N87" s="3"/>
      <c r="O87" s="3"/>
      <c r="P87" s="3"/>
      <c r="Q87" s="3"/>
      <c r="R87" s="3"/>
    </row>
    <row r="88" spans="2:18" ht="19.5" customHeight="1" x14ac:dyDescent="0.2">
      <c r="B88" s="39"/>
      <c r="C88" s="41" t="s">
        <v>23</v>
      </c>
      <c r="D88" s="43">
        <f>(J21-7+((J17-7)*1.5)+J31-7+J33-7)/4.5</f>
        <v>-6</v>
      </c>
      <c r="E88" s="43"/>
      <c r="F88" s="44" t="str">
        <f t="shared" si="3"/>
        <v>Red</v>
      </c>
      <c r="G88" s="44" t="str">
        <f t="shared" si="3"/>
        <v>Red</v>
      </c>
      <c r="H88" s="41"/>
      <c r="I88" s="42"/>
      <c r="J88" s="38" t="s">
        <v>15</v>
      </c>
      <c r="K88" s="38"/>
      <c r="L88" s="38"/>
      <c r="M88" s="38"/>
      <c r="N88" s="3"/>
      <c r="O88" s="3"/>
      <c r="P88" s="3"/>
      <c r="Q88" s="3"/>
      <c r="R88" s="3"/>
    </row>
    <row r="89" spans="2:18" ht="19.5" customHeight="1" x14ac:dyDescent="0.2">
      <c r="B89" s="45"/>
      <c r="C89" s="46" t="s">
        <v>24</v>
      </c>
      <c r="D89" s="47">
        <f>(J14-7+J15-7+((J12-7)*1.5)+((J23-7)*1.5)+J16-7+J27-7)/7</f>
        <v>-6</v>
      </c>
      <c r="E89" s="47"/>
      <c r="F89" s="48" t="str">
        <f t="shared" si="3"/>
        <v>Red</v>
      </c>
      <c r="G89" s="48" t="str">
        <f t="shared" si="3"/>
        <v>Red</v>
      </c>
      <c r="H89" s="46"/>
      <c r="I89" s="49"/>
      <c r="J89" s="50"/>
      <c r="K89" s="50"/>
      <c r="L89" s="50"/>
      <c r="M89" s="50"/>
    </row>
    <row r="90" spans="2:18" ht="19.5" customHeight="1" x14ac:dyDescent="0.2">
      <c r="B90" s="45"/>
      <c r="C90" s="46" t="s">
        <v>25</v>
      </c>
      <c r="D90" s="47">
        <f>(J14-7+((J10-7)*1.5)+J33-7)/3.5</f>
        <v>-6</v>
      </c>
      <c r="E90" s="47"/>
      <c r="F90" s="48" t="str">
        <f t="shared" si="3"/>
        <v>Red</v>
      </c>
      <c r="G90" s="48" t="str">
        <f t="shared" si="3"/>
        <v>Red</v>
      </c>
      <c r="H90" s="46"/>
      <c r="I90" s="49"/>
      <c r="J90" s="50"/>
      <c r="K90" s="50"/>
      <c r="L90" s="50"/>
      <c r="M90" s="50"/>
    </row>
    <row r="91" spans="2:18" ht="19.5" customHeight="1" x14ac:dyDescent="0.2">
      <c r="B91" s="45"/>
      <c r="C91" s="46" t="s">
        <v>26</v>
      </c>
      <c r="D91" s="47">
        <f>(((J22-7)*1.5)+J11-7+J15-7+J16-7+J28-7)/5.5</f>
        <v>-6</v>
      </c>
      <c r="E91" s="47"/>
      <c r="F91" s="48" t="str">
        <f t="shared" si="3"/>
        <v>Red</v>
      </c>
      <c r="G91" s="48" t="str">
        <f t="shared" si="3"/>
        <v>Red</v>
      </c>
      <c r="H91" s="46"/>
      <c r="I91" s="49"/>
      <c r="J91" s="50"/>
      <c r="K91" s="50"/>
      <c r="L91" s="50"/>
      <c r="M91" s="50"/>
    </row>
    <row r="92" spans="2:18" ht="19.5" customHeight="1" x14ac:dyDescent="0.2">
      <c r="B92" s="45"/>
      <c r="C92" s="46" t="s">
        <v>27</v>
      </c>
      <c r="D92" s="47">
        <f>(((J23-7)*1.5)+J20-7+J26-7+((J29-7)*1.5))/5</f>
        <v>-6</v>
      </c>
      <c r="E92" s="47"/>
      <c r="F92" s="48" t="str">
        <f t="shared" si="3"/>
        <v>Red</v>
      </c>
      <c r="G92" s="48" t="str">
        <f t="shared" si="3"/>
        <v>Red</v>
      </c>
      <c r="H92" s="46"/>
      <c r="I92" s="49"/>
      <c r="J92" s="50"/>
      <c r="K92" s="50"/>
      <c r="L92" s="50"/>
      <c r="M92" s="50"/>
    </row>
    <row r="93" spans="2:18" ht="19.5" customHeight="1" x14ac:dyDescent="0.2">
      <c r="B93" s="45"/>
      <c r="C93" s="46" t="s">
        <v>28</v>
      </c>
      <c r="D93" s="47">
        <f>(J13-7+J25-7+((J26-7)*1.5))/3.5</f>
        <v>-6</v>
      </c>
      <c r="E93" s="47"/>
      <c r="F93" s="48" t="str">
        <f t="shared" si="3"/>
        <v>Red</v>
      </c>
      <c r="G93" s="48" t="str">
        <f t="shared" si="3"/>
        <v>Red</v>
      </c>
      <c r="H93" s="46"/>
      <c r="I93" s="49"/>
      <c r="J93" s="50"/>
      <c r="K93" s="50"/>
      <c r="L93" s="50"/>
      <c r="M93" s="50"/>
    </row>
    <row r="94" spans="2:18" ht="19.5" customHeight="1" x14ac:dyDescent="0.2">
      <c r="B94" s="45"/>
      <c r="C94" s="46" t="s">
        <v>29</v>
      </c>
      <c r="D94" s="47">
        <f>(((J18-7)*2)+J11-7+J14-7+J21-7)/5</f>
        <v>-6</v>
      </c>
      <c r="E94" s="47"/>
      <c r="F94" s="48" t="str">
        <f t="shared" si="3"/>
        <v>Red</v>
      </c>
      <c r="G94" s="48" t="str">
        <f t="shared" si="3"/>
        <v>Red</v>
      </c>
      <c r="H94" s="46"/>
      <c r="I94" s="49"/>
      <c r="J94" s="50"/>
      <c r="K94" s="50"/>
      <c r="L94" s="50"/>
      <c r="M94" s="50"/>
    </row>
    <row r="95" spans="2:18" ht="19.5" customHeight="1" x14ac:dyDescent="0.2">
      <c r="B95" s="45"/>
      <c r="C95" s="46" t="s">
        <v>30</v>
      </c>
      <c r="D95" s="47">
        <f>(((J29-7)*1.5)+J12-7+J14-7+J16-7+J19-7+J23-7+J32-7)/7.5</f>
        <v>-6</v>
      </c>
      <c r="E95" s="47"/>
      <c r="F95" s="48" t="str">
        <f t="shared" si="3"/>
        <v>Red</v>
      </c>
      <c r="G95" s="48" t="str">
        <f t="shared" si="3"/>
        <v>Red</v>
      </c>
      <c r="H95" s="46"/>
      <c r="I95" s="49"/>
      <c r="J95" s="50"/>
      <c r="K95" s="50"/>
      <c r="L95" s="50"/>
      <c r="M95" s="50"/>
    </row>
    <row r="96" spans="2:18" ht="19.5" customHeight="1" x14ac:dyDescent="0.2">
      <c r="B96" s="45"/>
      <c r="C96" s="46" t="s">
        <v>31</v>
      </c>
      <c r="D96" s="47">
        <f>(((J28-7)*1.5)+J10-7+J13-7+J19-7+J26-7+J30-7+J32-7)/7.5</f>
        <v>-6</v>
      </c>
      <c r="E96" s="47"/>
      <c r="F96" s="48" t="str">
        <f t="shared" si="3"/>
        <v>Red</v>
      </c>
      <c r="G96" s="48" t="str">
        <f t="shared" si="3"/>
        <v>Red</v>
      </c>
      <c r="H96" s="46"/>
      <c r="I96" s="49"/>
      <c r="J96" s="50"/>
      <c r="K96" s="50"/>
      <c r="L96" s="50"/>
      <c r="M96" s="50"/>
    </row>
    <row r="97" spans="2:13" ht="19.5" customHeight="1" x14ac:dyDescent="0.2">
      <c r="B97" s="45"/>
      <c r="C97" s="46" t="s">
        <v>0</v>
      </c>
      <c r="D97" s="47">
        <f>SUM(D87:D96)/10</f>
        <v>-6</v>
      </c>
      <c r="E97" s="47"/>
      <c r="F97" s="46"/>
      <c r="G97" s="45"/>
      <c r="H97" s="46"/>
      <c r="I97" s="49"/>
      <c r="J97" s="50"/>
      <c r="K97" s="50"/>
      <c r="L97" s="50"/>
      <c r="M97" s="50"/>
    </row>
    <row r="98" spans="2:13" ht="19.5" customHeight="1" x14ac:dyDescent="0.2">
      <c r="B98" s="45"/>
      <c r="C98" s="46"/>
      <c r="D98" s="46"/>
      <c r="E98" s="46"/>
      <c r="F98" s="46"/>
      <c r="G98" s="45"/>
      <c r="H98" s="46"/>
      <c r="I98" s="49"/>
      <c r="J98" s="50"/>
      <c r="K98" s="50"/>
      <c r="L98" s="50"/>
      <c r="M98" s="50"/>
    </row>
    <row r="99" spans="2:13" ht="19.5" customHeight="1" x14ac:dyDescent="0.2">
      <c r="B99" s="50"/>
      <c r="C99" s="51"/>
      <c r="D99" s="51"/>
      <c r="E99" s="51"/>
      <c r="F99" s="51"/>
      <c r="G99" s="50"/>
      <c r="H99" s="51"/>
      <c r="I99" s="49"/>
      <c r="J99" s="50"/>
      <c r="K99" s="50"/>
      <c r="L99" s="50"/>
      <c r="M99" s="50"/>
    </row>
    <row r="100" spans="2:13" ht="19.5" customHeight="1" x14ac:dyDescent="0.2">
      <c r="B100" s="50"/>
      <c r="C100" s="52"/>
      <c r="D100" s="52"/>
      <c r="E100" s="52"/>
      <c r="F100" s="52"/>
      <c r="G100" s="52"/>
      <c r="H100" s="52"/>
      <c r="I100" s="49"/>
      <c r="J100" s="50"/>
      <c r="K100" s="50"/>
      <c r="L100" s="50"/>
      <c r="M100" s="50"/>
    </row>
    <row r="101" spans="2:13" ht="19.5" customHeight="1" x14ac:dyDescent="0.2">
      <c r="B101" s="50"/>
      <c r="C101" s="52"/>
      <c r="D101" s="52"/>
      <c r="E101" s="52"/>
      <c r="F101" s="52"/>
      <c r="G101" s="52"/>
      <c r="H101" s="52"/>
      <c r="I101" s="49"/>
      <c r="J101" s="50"/>
      <c r="K101" s="50"/>
      <c r="L101" s="50"/>
      <c r="M101" s="50"/>
    </row>
    <row r="102" spans="2:13" ht="19.5" customHeight="1" x14ac:dyDescent="0.2">
      <c r="B102" s="53"/>
      <c r="C102" s="54"/>
      <c r="D102" s="54"/>
      <c r="E102" s="54"/>
      <c r="F102" s="54"/>
      <c r="G102" s="54"/>
      <c r="H102" s="54"/>
      <c r="I102" s="55"/>
      <c r="J102" s="53"/>
      <c r="K102" s="53"/>
      <c r="L102" s="53"/>
      <c r="M102" s="53"/>
    </row>
    <row r="103" spans="2:13" ht="19.5" customHeight="1" x14ac:dyDescent="0.2">
      <c r="B103" s="53"/>
      <c r="C103" s="54"/>
      <c r="D103" s="54"/>
      <c r="E103" s="54"/>
      <c r="F103" s="54"/>
      <c r="G103" s="54"/>
      <c r="H103" s="54"/>
      <c r="I103" s="55"/>
      <c r="J103" s="53"/>
      <c r="K103" s="53"/>
      <c r="L103" s="53"/>
      <c r="M103" s="53"/>
    </row>
    <row r="104" spans="2:13" ht="19.5" customHeight="1" x14ac:dyDescent="0.2">
      <c r="B104" s="53"/>
      <c r="C104" s="54"/>
      <c r="D104" s="54"/>
      <c r="E104" s="54"/>
      <c r="F104" s="54"/>
      <c r="G104" s="54"/>
      <c r="H104" s="54"/>
      <c r="I104" s="55"/>
      <c r="J104" s="53"/>
      <c r="K104" s="53"/>
      <c r="L104" s="53"/>
      <c r="M104" s="53"/>
    </row>
    <row r="105" spans="2:13" ht="19.5" customHeight="1" x14ac:dyDescent="0.2"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</row>
    <row r="106" spans="2:13" ht="19.5" customHeight="1" x14ac:dyDescent="0.2">
      <c r="C106" s="37"/>
      <c r="D106" s="37"/>
      <c r="E106" s="37"/>
      <c r="F106" s="37"/>
      <c r="G106" s="37"/>
      <c r="H106" s="37"/>
      <c r="I106" s="37"/>
      <c r="J106" s="37"/>
      <c r="K106" s="37"/>
    </row>
  </sheetData>
  <mergeCells count="4">
    <mergeCell ref="M16:N16"/>
    <mergeCell ref="I5:J5"/>
    <mergeCell ref="D5:F5"/>
    <mergeCell ref="B2:F2"/>
  </mergeCells>
  <phoneticPr fontId="0" type="noConversion"/>
  <conditionalFormatting sqref="F87:G87">
    <cfRule type="expression" dxfId="36" priority="1" stopIfTrue="1">
      <formula>"c70&lt;0.5"</formula>
    </cfRule>
    <cfRule type="expression" dxfId="35" priority="2" stopIfTrue="1">
      <formula>"c70&gt;1.5"</formula>
    </cfRule>
    <cfRule type="expression" dxfId="34" priority="3" stopIfTrue="1">
      <formula>"c70!&gt;1.5&amp;c70!&lt;0.5"</formula>
    </cfRule>
  </conditionalFormatting>
  <conditionalFormatting sqref="N18:N27">
    <cfRule type="cellIs" dxfId="33" priority="4" stopIfTrue="1" operator="greaterThanOrEqual">
      <formula>1.2</formula>
    </cfRule>
    <cfRule type="cellIs" dxfId="32" priority="5" stopIfTrue="1" operator="greaterThan">
      <formula>0.2</formula>
    </cfRule>
    <cfRule type="cellIs" dxfId="31" priority="6" stopIfTrue="1" operator="lessThanOrEqual">
      <formula>0.2</formula>
    </cfRule>
  </conditionalFormatting>
  <conditionalFormatting sqref="K9">
    <cfRule type="expression" dxfId="30" priority="7" stopIfTrue="1">
      <formula>OR($K$38=2)</formula>
    </cfRule>
  </conditionalFormatting>
  <conditionalFormatting sqref="K10">
    <cfRule type="expression" dxfId="29" priority="8" stopIfTrue="1">
      <formula>OR(K38=5, K38=11)</formula>
    </cfRule>
  </conditionalFormatting>
  <conditionalFormatting sqref="K11">
    <cfRule type="expression" dxfId="28" priority="9" stopIfTrue="1">
      <formula>OR(K38=6, K38=9)</formula>
    </cfRule>
  </conditionalFormatting>
  <conditionalFormatting sqref="K12">
    <cfRule type="expression" dxfId="27" priority="10" stopIfTrue="1">
      <formula>OR(K38=4, K38=10)</formula>
    </cfRule>
  </conditionalFormatting>
  <conditionalFormatting sqref="K13">
    <cfRule type="expression" dxfId="26" priority="11" stopIfTrue="1">
      <formula>OR(K38=8, K38=11)</formula>
    </cfRule>
  </conditionalFormatting>
  <conditionalFormatting sqref="K14">
    <cfRule type="expression" dxfId="25" priority="12" stopIfTrue="1">
      <formula>OR(K38=4, K38=5, K38=9,K38=10)</formula>
    </cfRule>
  </conditionalFormatting>
  <conditionalFormatting sqref="K15">
    <cfRule type="expression" dxfId="24" priority="13" stopIfTrue="1">
      <formula>OR(K38=4, K38=6)</formula>
    </cfRule>
  </conditionalFormatting>
  <conditionalFormatting sqref="K16">
    <cfRule type="expression" dxfId="23" priority="14" stopIfTrue="1">
      <formula>OR(K38=4, K38=6, K38=10)</formula>
    </cfRule>
  </conditionalFormatting>
  <conditionalFormatting sqref="K17">
    <cfRule type="expression" dxfId="22" priority="15" stopIfTrue="1">
      <formula>OR(K38=3)</formula>
    </cfRule>
  </conditionalFormatting>
  <conditionalFormatting sqref="K18">
    <cfRule type="expression" dxfId="21" priority="16" stopIfTrue="1">
      <formula>OR(K38=9)</formula>
    </cfRule>
  </conditionalFormatting>
  <conditionalFormatting sqref="K19">
    <cfRule type="expression" dxfId="20" priority="17" stopIfTrue="1">
      <formula>OR(K38=10, K38=11)</formula>
    </cfRule>
  </conditionalFormatting>
  <conditionalFormatting sqref="K20">
    <cfRule type="expression" dxfId="19" priority="18" stopIfTrue="1">
      <formula>OR(K38=2, K38=7)</formula>
    </cfRule>
  </conditionalFormatting>
  <conditionalFormatting sqref="K21">
    <cfRule type="expression" dxfId="18" priority="19" stopIfTrue="1">
      <formula>OR(K38=3, K38=9)</formula>
    </cfRule>
  </conditionalFormatting>
  <conditionalFormatting sqref="K22">
    <cfRule type="expression" dxfId="17" priority="20" stopIfTrue="1">
      <formula>OR(K38=6)</formula>
    </cfRule>
  </conditionalFormatting>
  <conditionalFormatting sqref="K23">
    <cfRule type="expression" dxfId="16" priority="21" stopIfTrue="1">
      <formula>OR(K38=4, K38=7, K38=10)</formula>
    </cfRule>
  </conditionalFormatting>
  <conditionalFormatting sqref="K24">
    <cfRule type="expression" dxfId="15" priority="22" stopIfTrue="1">
      <formula>OR(K38=2)</formula>
    </cfRule>
  </conditionalFormatting>
  <conditionalFormatting sqref="K25">
    <cfRule type="expression" dxfId="14" priority="23" stopIfTrue="1">
      <formula>OR(K38=8)</formula>
    </cfRule>
  </conditionalFormatting>
  <conditionalFormatting sqref="K26">
    <cfRule type="expression" dxfId="13" priority="24" stopIfTrue="1">
      <formula>OR(K38=7, K38=8, K38=11)</formula>
    </cfRule>
  </conditionalFormatting>
  <conditionalFormatting sqref="K27">
    <cfRule type="expression" dxfId="12" priority="25" stopIfTrue="1">
      <formula>OR(K38=4)</formula>
    </cfRule>
  </conditionalFormatting>
  <conditionalFormatting sqref="K28">
    <cfRule type="expression" dxfId="11" priority="26" stopIfTrue="1">
      <formula>OR(K38=6, K38=11)</formula>
    </cfRule>
  </conditionalFormatting>
  <conditionalFormatting sqref="K29">
    <cfRule type="expression" dxfId="10" priority="27" stopIfTrue="1">
      <formula>OR(K38=7, K38=10)</formula>
    </cfRule>
  </conditionalFormatting>
  <conditionalFormatting sqref="K30">
    <cfRule type="expression" dxfId="9" priority="28" stopIfTrue="1">
      <formula>OR(K38=11)</formula>
    </cfRule>
  </conditionalFormatting>
  <conditionalFormatting sqref="K31">
    <cfRule type="expression" dxfId="8" priority="29" stopIfTrue="1">
      <formula>OR(K38=3)</formula>
    </cfRule>
  </conditionalFormatting>
  <conditionalFormatting sqref="K32">
    <cfRule type="expression" dxfId="7" priority="30" stopIfTrue="1">
      <formula>OR(K38=10, K38=11)</formula>
    </cfRule>
  </conditionalFormatting>
  <conditionalFormatting sqref="K33">
    <cfRule type="expression" dxfId="6" priority="31" stopIfTrue="1">
      <formula>OR(K38=3, K38=5)</formula>
    </cfRule>
  </conditionalFormatting>
  <pageMargins left="0.75" right="0.75" top="1" bottom="1" header="0.5" footer="0.5"/>
  <pageSetup scale="67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 Down 7">
              <controlPr defaultSize="0" autoFill="0" autoLine="0" autoPict="0">
                <anchor moveWithCells="1">
                  <from>
                    <xdr:col>9</xdr:col>
                    <xdr:colOff>0</xdr:colOff>
                    <xdr:row>7</xdr:row>
                    <xdr:rowOff>361950</xdr:rowOff>
                  </from>
                  <to>
                    <xdr:col>10</xdr:col>
                    <xdr:colOff>28575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Drop Down 8">
              <controlPr defaultSize="0" autoFill="0" autoLine="0" autoPict="0">
                <anchor moveWithCells="1">
                  <from>
                    <xdr:col>9</xdr:col>
                    <xdr:colOff>0</xdr:colOff>
                    <xdr:row>9</xdr:row>
                    <xdr:rowOff>9525</xdr:rowOff>
                  </from>
                  <to>
                    <xdr:col>10</xdr:col>
                    <xdr:colOff>28575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Drop Down 9">
              <controlPr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9525</xdr:rowOff>
                  </from>
                  <to>
                    <xdr:col>10</xdr:col>
                    <xdr:colOff>28575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Drop Down 10">
              <controlPr defaultSize="0" autoFill="0" autoLine="0" autoPict="0">
                <anchor moveWithCells="1">
                  <from>
                    <xdr:col>9</xdr:col>
                    <xdr:colOff>0</xdr:colOff>
                    <xdr:row>11</xdr:row>
                    <xdr:rowOff>0</xdr:rowOff>
                  </from>
                  <to>
                    <xdr:col>10</xdr:col>
                    <xdr:colOff>28575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Drop Down 11">
              <controlPr defaultSize="0" autoFill="0" autoLine="0" autoPict="0">
                <anchor moveWithCells="1">
                  <from>
                    <xdr:col>8</xdr:col>
                    <xdr:colOff>590550</xdr:colOff>
                    <xdr:row>12</xdr:row>
                    <xdr:rowOff>9525</xdr:rowOff>
                  </from>
                  <to>
                    <xdr:col>10</xdr:col>
                    <xdr:colOff>28575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Drop Down 12">
              <controlPr defaultSize="0" autoFill="0" autoLine="0" autoPict="0">
                <anchor moveWithCells="1">
                  <from>
                    <xdr:col>9</xdr:col>
                    <xdr:colOff>0</xdr:colOff>
                    <xdr:row>13</xdr:row>
                    <xdr:rowOff>9525</xdr:rowOff>
                  </from>
                  <to>
                    <xdr:col>10</xdr:col>
                    <xdr:colOff>28575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Drop Down 13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9525</xdr:rowOff>
                  </from>
                  <to>
                    <xdr:col>10</xdr:col>
                    <xdr:colOff>28575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Drop Down 14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19050</xdr:rowOff>
                  </from>
                  <to>
                    <xdr:col>10</xdr:col>
                    <xdr:colOff>28575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Drop Down 15">
              <controlPr defaultSize="0" autoFill="0" autoLine="0" autoPict="0">
                <anchor moveWithCells="1">
                  <from>
                    <xdr:col>9</xdr:col>
                    <xdr:colOff>0</xdr:colOff>
                    <xdr:row>16</xdr:row>
                    <xdr:rowOff>9525</xdr:rowOff>
                  </from>
                  <to>
                    <xdr:col>10</xdr:col>
                    <xdr:colOff>28575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Drop Down 16">
              <controlPr defaultSize="0" autoFill="0" autoLine="0" autoPict="0">
                <anchor moveWithCells="1">
                  <from>
                    <xdr:col>9</xdr:col>
                    <xdr:colOff>0</xdr:colOff>
                    <xdr:row>17</xdr:row>
                    <xdr:rowOff>9525</xdr:rowOff>
                  </from>
                  <to>
                    <xdr:col>10</xdr:col>
                    <xdr:colOff>28575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Drop Down 17">
              <controlPr defaultSize="0" autoFill="0" autoLine="0" autoPict="0">
                <anchor moveWithCells="1">
                  <from>
                    <xdr:col>9</xdr:col>
                    <xdr:colOff>0</xdr:colOff>
                    <xdr:row>18</xdr:row>
                    <xdr:rowOff>9525</xdr:rowOff>
                  </from>
                  <to>
                    <xdr:col>10</xdr:col>
                    <xdr:colOff>28575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Drop Down 18">
              <controlPr defaultSize="0" autoFill="0" autoLine="0" autoPict="0">
                <anchor moveWithCells="1">
                  <from>
                    <xdr:col>9</xdr:col>
                    <xdr:colOff>0</xdr:colOff>
                    <xdr:row>19</xdr:row>
                    <xdr:rowOff>9525</xdr:rowOff>
                  </from>
                  <to>
                    <xdr:col>10</xdr:col>
                    <xdr:colOff>28575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Drop Down 19">
              <controlPr defaultSize="0" autoFill="0" autoLine="0" autoPict="0">
                <anchor moveWithCells="1">
                  <from>
                    <xdr:col>9</xdr:col>
                    <xdr:colOff>0</xdr:colOff>
                    <xdr:row>20</xdr:row>
                    <xdr:rowOff>9525</xdr:rowOff>
                  </from>
                  <to>
                    <xdr:col>10</xdr:col>
                    <xdr:colOff>28575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Drop Down 20">
              <controlPr defaultSize="0" autoFill="0" autoLine="0" autoPict="0">
                <anchor moveWithCells="1">
                  <from>
                    <xdr:col>9</xdr:col>
                    <xdr:colOff>0</xdr:colOff>
                    <xdr:row>21</xdr:row>
                    <xdr:rowOff>9525</xdr:rowOff>
                  </from>
                  <to>
                    <xdr:col>10</xdr:col>
                    <xdr:colOff>28575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Drop Down 21">
              <controlPr defaultSize="0" autoFill="0" autoLine="0" autoPict="0">
                <anchor moveWithCells="1">
                  <from>
                    <xdr:col>9</xdr:col>
                    <xdr:colOff>0</xdr:colOff>
                    <xdr:row>22</xdr:row>
                    <xdr:rowOff>9525</xdr:rowOff>
                  </from>
                  <to>
                    <xdr:col>10</xdr:col>
                    <xdr:colOff>28575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Drop Down 22">
              <controlPr defaultSize="0" autoFill="0" autoLine="0" autoPict="0">
                <anchor moveWithCells="1">
                  <from>
                    <xdr:col>9</xdr:col>
                    <xdr:colOff>0</xdr:colOff>
                    <xdr:row>23</xdr:row>
                    <xdr:rowOff>9525</xdr:rowOff>
                  </from>
                  <to>
                    <xdr:col>10</xdr:col>
                    <xdr:colOff>28575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Drop Down 23">
              <controlPr defaultSize="0" autoFill="0" autoLine="0" autoPict="0">
                <anchor moveWithCells="1">
                  <from>
                    <xdr:col>9</xdr:col>
                    <xdr:colOff>0</xdr:colOff>
                    <xdr:row>24</xdr:row>
                    <xdr:rowOff>9525</xdr:rowOff>
                  </from>
                  <to>
                    <xdr:col>10</xdr:col>
                    <xdr:colOff>28575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Drop Down 24">
              <controlPr defaultSize="0" autoFill="0" autoLine="0" autoPict="0">
                <anchor moveWithCells="1">
                  <from>
                    <xdr:col>9</xdr:col>
                    <xdr:colOff>0</xdr:colOff>
                    <xdr:row>25</xdr:row>
                    <xdr:rowOff>9525</xdr:rowOff>
                  </from>
                  <to>
                    <xdr:col>10</xdr:col>
                    <xdr:colOff>28575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Drop Down 25">
              <controlPr defaultSize="0" autoFill="0" autoLine="0" autoPict="0">
                <anchor moveWithCells="1">
                  <from>
                    <xdr:col>9</xdr:col>
                    <xdr:colOff>0</xdr:colOff>
                    <xdr:row>26</xdr:row>
                    <xdr:rowOff>9525</xdr:rowOff>
                  </from>
                  <to>
                    <xdr:col>10</xdr:col>
                    <xdr:colOff>28575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Drop Down 26">
              <controlPr defaultSize="0" autoFill="0" autoLine="0" autoPict="0">
                <anchor moveWithCells="1">
                  <from>
                    <xdr:col>9</xdr:col>
                    <xdr:colOff>0</xdr:colOff>
                    <xdr:row>27</xdr:row>
                    <xdr:rowOff>9525</xdr:rowOff>
                  </from>
                  <to>
                    <xdr:col>10</xdr:col>
                    <xdr:colOff>28575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Drop Down 27">
              <controlPr defaultSize="0" autoFill="0" autoLine="0" autoPict="0">
                <anchor moveWithCells="1">
                  <from>
                    <xdr:col>9</xdr:col>
                    <xdr:colOff>0</xdr:colOff>
                    <xdr:row>28</xdr:row>
                    <xdr:rowOff>9525</xdr:rowOff>
                  </from>
                  <to>
                    <xdr:col>10</xdr:col>
                    <xdr:colOff>28575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Drop Down 28">
              <controlPr defaultSize="0" autoFill="0" autoLine="0" autoPict="0">
                <anchor moveWithCells="1">
                  <from>
                    <xdr:col>9</xdr:col>
                    <xdr:colOff>0</xdr:colOff>
                    <xdr:row>29</xdr:row>
                    <xdr:rowOff>9525</xdr:rowOff>
                  </from>
                  <to>
                    <xdr:col>10</xdr:col>
                    <xdr:colOff>28575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Drop Down 29">
              <controlPr defaultSize="0" autoFill="0" autoLine="0" autoPict="0">
                <anchor moveWithCells="1">
                  <from>
                    <xdr:col>9</xdr:col>
                    <xdr:colOff>0</xdr:colOff>
                    <xdr:row>30</xdr:row>
                    <xdr:rowOff>9525</xdr:rowOff>
                  </from>
                  <to>
                    <xdr:col>10</xdr:col>
                    <xdr:colOff>28575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7" name="Drop Down 30">
              <controlPr defaultSize="0" autoFill="0" autoLine="0" autoPict="0">
                <anchor moveWithCells="1">
                  <from>
                    <xdr:col>9</xdr:col>
                    <xdr:colOff>0</xdr:colOff>
                    <xdr:row>31</xdr:row>
                    <xdr:rowOff>9525</xdr:rowOff>
                  </from>
                  <to>
                    <xdr:col>10</xdr:col>
                    <xdr:colOff>28575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8" name="Drop Down 31">
              <controlPr defaultSize="0" autoFill="0" autoLine="0" autoPict="0">
                <anchor moveWithCells="1">
                  <from>
                    <xdr:col>8</xdr:col>
                    <xdr:colOff>590550</xdr:colOff>
                    <xdr:row>32</xdr:row>
                    <xdr:rowOff>9525</xdr:rowOff>
                  </from>
                  <to>
                    <xdr:col>10</xdr:col>
                    <xdr:colOff>28575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9" name="Drop Down 34">
              <controlPr defaultSize="0" autoFill="0" autoLine="0" autoPict="0">
                <anchor moveWithCells="1">
                  <from>
                    <xdr:col>12</xdr:col>
                    <xdr:colOff>1266825</xdr:colOff>
                    <xdr:row>31</xdr:row>
                    <xdr:rowOff>28575</xdr:rowOff>
                  </from>
                  <to>
                    <xdr:col>14</xdr:col>
                    <xdr:colOff>323850</xdr:colOff>
                    <xdr:row>31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99"/>
  <sheetViews>
    <sheetView showGridLines="0" showRowColHeaders="0" workbookViewId="0">
      <selection activeCell="D5" sqref="D5:F5"/>
    </sheetView>
  </sheetViews>
  <sheetFormatPr defaultRowHeight="19.5" customHeight="1" x14ac:dyDescent="0.2"/>
  <cols>
    <col min="1" max="1" width="9.140625" style="74"/>
    <col min="2" max="2" width="6" style="74" customWidth="1"/>
    <col min="3" max="3" width="12.5703125" style="74" customWidth="1"/>
    <col min="4" max="4" width="42.28515625" style="74" customWidth="1"/>
    <col min="5" max="16384" width="9.140625" style="74"/>
  </cols>
  <sheetData>
    <row r="2" spans="2:22" ht="27" customHeight="1" x14ac:dyDescent="0.2">
      <c r="B2" s="162" t="s">
        <v>62</v>
      </c>
      <c r="C2" s="162"/>
      <c r="D2" s="162"/>
      <c r="E2" s="162"/>
      <c r="F2" s="162"/>
      <c r="G2" s="162"/>
      <c r="H2" s="162"/>
      <c r="I2" s="162"/>
      <c r="J2" s="162"/>
      <c r="K2" s="56"/>
      <c r="L2" s="8" t="s">
        <v>63</v>
      </c>
      <c r="M2" s="108"/>
      <c r="N2" s="108"/>
      <c r="O2" s="81"/>
      <c r="P2" s="81"/>
      <c r="Q2" s="81"/>
      <c r="R2" s="81"/>
      <c r="S2" s="81"/>
      <c r="T2" s="81"/>
      <c r="U2" s="81"/>
      <c r="V2" s="81"/>
    </row>
    <row r="3" spans="2:22" ht="27" customHeight="1" x14ac:dyDescent="0.2"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8"/>
      <c r="M3" s="108"/>
      <c r="N3" s="108"/>
      <c r="O3" s="81"/>
      <c r="P3" s="81"/>
      <c r="Q3" s="81"/>
      <c r="R3" s="81"/>
      <c r="S3" s="81"/>
      <c r="T3" s="81"/>
      <c r="U3" s="81"/>
      <c r="V3" s="81"/>
    </row>
    <row r="4" spans="2:22" ht="19.5" customHeight="1" x14ac:dyDescent="0.2">
      <c r="B4" s="108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2:22" ht="19.5" customHeight="1" x14ac:dyDescent="0.2">
      <c r="B5" s="108"/>
      <c r="C5" s="57" t="s">
        <v>20</v>
      </c>
      <c r="D5" s="157"/>
      <c r="E5" s="157"/>
      <c r="F5" s="157"/>
      <c r="G5" s="59"/>
      <c r="H5" s="59" t="s">
        <v>5</v>
      </c>
      <c r="I5" s="158"/>
      <c r="J5" s="158"/>
      <c r="K5" s="77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2:22" ht="19.5" customHeight="1" x14ac:dyDescent="0.2">
      <c r="B6" s="108"/>
      <c r="C6" s="10"/>
      <c r="D6" s="106"/>
      <c r="E6" s="106"/>
      <c r="F6" s="106"/>
      <c r="G6" s="10"/>
      <c r="H6" s="10"/>
      <c r="I6" s="146"/>
      <c r="J6" s="146"/>
      <c r="K6" s="77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2:22" ht="19.5" customHeight="1" thickBot="1" x14ac:dyDescent="0.25">
      <c r="B7" s="108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</row>
    <row r="8" spans="2:22" ht="19.5" customHeight="1" thickBot="1" x14ac:dyDescent="0.25">
      <c r="B8" s="81"/>
      <c r="C8" s="81"/>
      <c r="D8" s="81"/>
      <c r="E8" s="81"/>
      <c r="F8" s="81"/>
      <c r="G8" s="81"/>
      <c r="H8" s="147">
        <v>1</v>
      </c>
      <c r="I8" s="147">
        <v>2</v>
      </c>
      <c r="J8" s="147">
        <v>3</v>
      </c>
      <c r="K8" s="147">
        <v>4</v>
      </c>
      <c r="L8" s="147">
        <v>5</v>
      </c>
      <c r="M8" s="147">
        <v>6</v>
      </c>
      <c r="N8" s="147">
        <v>7</v>
      </c>
      <c r="O8" s="147">
        <v>8</v>
      </c>
      <c r="P8" s="147">
        <v>9</v>
      </c>
      <c r="Q8" s="147">
        <v>10</v>
      </c>
      <c r="R8" s="147">
        <v>11</v>
      </c>
      <c r="S8" s="147">
        <v>12</v>
      </c>
      <c r="T8" s="147">
        <v>13</v>
      </c>
      <c r="U8" s="147">
        <v>14</v>
      </c>
      <c r="V8" s="81"/>
    </row>
    <row r="9" spans="2:22" ht="19.5" customHeight="1" x14ac:dyDescent="0.2">
      <c r="B9" s="148">
        <v>1</v>
      </c>
      <c r="C9" s="109" t="s">
        <v>33</v>
      </c>
      <c r="D9" s="110"/>
      <c r="E9" s="110"/>
      <c r="F9" s="110"/>
      <c r="G9" s="110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81"/>
    </row>
    <row r="10" spans="2:22" ht="19.5" customHeight="1" x14ac:dyDescent="0.2">
      <c r="B10" s="82">
        <f t="shared" ref="B10:B33" si="0">B9+1</f>
        <v>2</v>
      </c>
      <c r="C10" s="83" t="s">
        <v>32</v>
      </c>
      <c r="D10" s="84"/>
      <c r="E10" s="84"/>
      <c r="F10" s="84"/>
      <c r="G10" s="84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81"/>
    </row>
    <row r="11" spans="2:22" ht="19.5" customHeight="1" x14ac:dyDescent="0.2">
      <c r="B11" s="82">
        <f t="shared" si="0"/>
        <v>3</v>
      </c>
      <c r="C11" s="83" t="s">
        <v>34</v>
      </c>
      <c r="D11" s="84"/>
      <c r="E11" s="84"/>
      <c r="F11" s="84"/>
      <c r="G11" s="84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81"/>
    </row>
    <row r="12" spans="2:22" ht="19.5" customHeight="1" x14ac:dyDescent="0.2">
      <c r="B12" s="82">
        <f t="shared" si="0"/>
        <v>4</v>
      </c>
      <c r="C12" s="83" t="s">
        <v>35</v>
      </c>
      <c r="D12" s="84"/>
      <c r="E12" s="84"/>
      <c r="F12" s="84"/>
      <c r="G12" s="84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81"/>
    </row>
    <row r="13" spans="2:22" ht="19.5" customHeight="1" x14ac:dyDescent="0.2">
      <c r="B13" s="82">
        <f t="shared" si="0"/>
        <v>5</v>
      </c>
      <c r="C13" s="83" t="s">
        <v>36</v>
      </c>
      <c r="D13" s="84"/>
      <c r="E13" s="84"/>
      <c r="F13" s="84"/>
      <c r="G13" s="84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81"/>
    </row>
    <row r="14" spans="2:22" ht="19.5" customHeight="1" x14ac:dyDescent="0.2">
      <c r="B14" s="82">
        <f t="shared" si="0"/>
        <v>6</v>
      </c>
      <c r="C14" s="83" t="s">
        <v>37</v>
      </c>
      <c r="D14" s="84"/>
      <c r="E14" s="84"/>
      <c r="F14" s="84"/>
      <c r="G14" s="84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81"/>
    </row>
    <row r="15" spans="2:22" ht="19.5" customHeight="1" x14ac:dyDescent="0.2">
      <c r="B15" s="82">
        <f t="shared" si="0"/>
        <v>7</v>
      </c>
      <c r="C15" s="83" t="s">
        <v>38</v>
      </c>
      <c r="D15" s="84"/>
      <c r="E15" s="84"/>
      <c r="F15" s="84"/>
      <c r="G15" s="84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81"/>
    </row>
    <row r="16" spans="2:22" ht="19.5" customHeight="1" x14ac:dyDescent="0.2">
      <c r="B16" s="82">
        <f t="shared" si="0"/>
        <v>8</v>
      </c>
      <c r="C16" s="83" t="s">
        <v>39</v>
      </c>
      <c r="D16" s="84"/>
      <c r="E16" s="84"/>
      <c r="F16" s="84"/>
      <c r="G16" s="84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81"/>
    </row>
    <row r="17" spans="2:22" ht="19.5" customHeight="1" x14ac:dyDescent="0.2">
      <c r="B17" s="82">
        <f t="shared" si="0"/>
        <v>9</v>
      </c>
      <c r="C17" s="83" t="s">
        <v>40</v>
      </c>
      <c r="D17" s="84"/>
      <c r="E17" s="84"/>
      <c r="F17" s="84"/>
      <c r="G17" s="84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81"/>
    </row>
    <row r="18" spans="2:22" ht="19.5" customHeight="1" x14ac:dyDescent="0.2">
      <c r="B18" s="82">
        <f t="shared" si="0"/>
        <v>10</v>
      </c>
      <c r="C18" s="83" t="s">
        <v>41</v>
      </c>
      <c r="D18" s="84"/>
      <c r="E18" s="84"/>
      <c r="F18" s="84"/>
      <c r="G18" s="84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81"/>
    </row>
    <row r="19" spans="2:22" ht="19.5" customHeight="1" x14ac:dyDescent="0.2">
      <c r="B19" s="82">
        <f t="shared" si="0"/>
        <v>11</v>
      </c>
      <c r="C19" s="83" t="s">
        <v>42</v>
      </c>
      <c r="D19" s="84"/>
      <c r="E19" s="84"/>
      <c r="F19" s="84"/>
      <c r="G19" s="84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81"/>
    </row>
    <row r="20" spans="2:22" ht="19.5" customHeight="1" x14ac:dyDescent="0.2">
      <c r="B20" s="82">
        <f t="shared" si="0"/>
        <v>12</v>
      </c>
      <c r="C20" s="83" t="s">
        <v>43</v>
      </c>
      <c r="D20" s="84"/>
      <c r="E20" s="84"/>
      <c r="F20" s="84"/>
      <c r="G20" s="84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81"/>
    </row>
    <row r="21" spans="2:22" ht="19.5" customHeight="1" x14ac:dyDescent="0.2">
      <c r="B21" s="82">
        <f t="shared" si="0"/>
        <v>13</v>
      </c>
      <c r="C21" s="89" t="s">
        <v>44</v>
      </c>
      <c r="D21" s="90"/>
      <c r="E21" s="90"/>
      <c r="F21" s="90"/>
      <c r="G21" s="90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81"/>
    </row>
    <row r="22" spans="2:22" ht="19.5" customHeight="1" x14ac:dyDescent="0.2">
      <c r="B22" s="82">
        <f t="shared" si="0"/>
        <v>14</v>
      </c>
      <c r="C22" s="92" t="s">
        <v>45</v>
      </c>
      <c r="D22" s="93"/>
      <c r="E22" s="93"/>
      <c r="F22" s="93"/>
      <c r="G22" s="93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81"/>
    </row>
    <row r="23" spans="2:22" ht="19.5" customHeight="1" x14ac:dyDescent="0.2">
      <c r="B23" s="82">
        <f t="shared" si="0"/>
        <v>15</v>
      </c>
      <c r="C23" s="92" t="s">
        <v>46</v>
      </c>
      <c r="D23" s="93"/>
      <c r="E23" s="93"/>
      <c r="F23" s="93"/>
      <c r="G23" s="93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81"/>
    </row>
    <row r="24" spans="2:22" ht="19.5" customHeight="1" x14ac:dyDescent="0.2">
      <c r="B24" s="82">
        <f t="shared" si="0"/>
        <v>16</v>
      </c>
      <c r="C24" s="92" t="s">
        <v>47</v>
      </c>
      <c r="D24" s="93"/>
      <c r="E24" s="93"/>
      <c r="F24" s="93"/>
      <c r="G24" s="93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81"/>
    </row>
    <row r="25" spans="2:22" ht="19.5" customHeight="1" x14ac:dyDescent="0.2">
      <c r="B25" s="82">
        <f t="shared" si="0"/>
        <v>17</v>
      </c>
      <c r="C25" s="92" t="s">
        <v>48</v>
      </c>
      <c r="D25" s="93"/>
      <c r="E25" s="93"/>
      <c r="F25" s="93"/>
      <c r="G25" s="93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81"/>
    </row>
    <row r="26" spans="2:22" ht="19.5" customHeight="1" x14ac:dyDescent="0.2">
      <c r="B26" s="82">
        <f t="shared" si="0"/>
        <v>18</v>
      </c>
      <c r="C26" s="92" t="s">
        <v>49</v>
      </c>
      <c r="D26" s="93"/>
      <c r="E26" s="93"/>
      <c r="F26" s="93"/>
      <c r="G26" s="93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81"/>
    </row>
    <row r="27" spans="2:22" ht="19.5" customHeight="1" x14ac:dyDescent="0.2">
      <c r="B27" s="82">
        <f t="shared" si="0"/>
        <v>19</v>
      </c>
      <c r="C27" s="92" t="s">
        <v>50</v>
      </c>
      <c r="D27" s="93"/>
      <c r="E27" s="93"/>
      <c r="F27" s="93"/>
      <c r="G27" s="93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81"/>
    </row>
    <row r="28" spans="2:22" ht="19.5" customHeight="1" x14ac:dyDescent="0.2">
      <c r="B28" s="82">
        <f t="shared" si="0"/>
        <v>20</v>
      </c>
      <c r="C28" s="92" t="s">
        <v>51</v>
      </c>
      <c r="D28" s="93"/>
      <c r="E28" s="93"/>
      <c r="F28" s="93"/>
      <c r="G28" s="93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81"/>
    </row>
    <row r="29" spans="2:22" ht="19.5" customHeight="1" x14ac:dyDescent="0.2">
      <c r="B29" s="82">
        <f t="shared" si="0"/>
        <v>21</v>
      </c>
      <c r="C29" s="92" t="s">
        <v>52</v>
      </c>
      <c r="D29" s="93"/>
      <c r="E29" s="93"/>
      <c r="F29" s="93"/>
      <c r="G29" s="93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81"/>
    </row>
    <row r="30" spans="2:22" ht="19.5" customHeight="1" x14ac:dyDescent="0.2">
      <c r="B30" s="82">
        <f t="shared" si="0"/>
        <v>22</v>
      </c>
      <c r="C30" s="92" t="s">
        <v>53</v>
      </c>
      <c r="D30" s="93"/>
      <c r="E30" s="93"/>
      <c r="F30" s="93"/>
      <c r="G30" s="93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81"/>
    </row>
    <row r="31" spans="2:22" ht="19.5" customHeight="1" x14ac:dyDescent="0.2">
      <c r="B31" s="82">
        <f t="shared" si="0"/>
        <v>23</v>
      </c>
      <c r="C31" s="92" t="s">
        <v>54</v>
      </c>
      <c r="D31" s="93"/>
      <c r="E31" s="93"/>
      <c r="F31" s="93"/>
      <c r="G31" s="93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81"/>
    </row>
    <row r="32" spans="2:22" ht="19.5" customHeight="1" x14ac:dyDescent="0.2">
      <c r="B32" s="82">
        <f t="shared" si="0"/>
        <v>24</v>
      </c>
      <c r="C32" s="92" t="s">
        <v>55</v>
      </c>
      <c r="D32" s="93"/>
      <c r="E32" s="93"/>
      <c r="F32" s="93"/>
      <c r="G32" s="93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81"/>
    </row>
    <row r="33" spans="2:22" ht="19.5" customHeight="1" thickBot="1" x14ac:dyDescent="0.25">
      <c r="B33" s="95">
        <f t="shared" si="0"/>
        <v>25</v>
      </c>
      <c r="C33" s="96" t="s">
        <v>56</v>
      </c>
      <c r="D33" s="97"/>
      <c r="E33" s="97"/>
      <c r="F33" s="97"/>
      <c r="G33" s="97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81"/>
    </row>
    <row r="34" spans="2:22" ht="19.5" customHeight="1" x14ac:dyDescent="0.2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</row>
    <row r="35" spans="2:22" ht="19.5" customHeight="1" x14ac:dyDescent="0.2">
      <c r="B35" s="114"/>
      <c r="C35" s="114"/>
      <c r="D35" s="114"/>
      <c r="E35" s="114"/>
      <c r="F35" s="114"/>
      <c r="G35" s="114"/>
      <c r="H35" s="114"/>
      <c r="I35" s="114"/>
      <c r="J35" s="114"/>
      <c r="K35" s="163" t="s">
        <v>2</v>
      </c>
      <c r="L35" s="163"/>
      <c r="M35" s="163"/>
      <c r="N35" s="115"/>
      <c r="O35" s="81"/>
      <c r="P35" s="81"/>
      <c r="Q35" s="81"/>
      <c r="R35" s="81"/>
      <c r="S35" s="81"/>
      <c r="T35" s="81"/>
      <c r="U35" s="81"/>
      <c r="V35" s="81"/>
    </row>
    <row r="36" spans="2:22" ht="19.5" customHeight="1" x14ac:dyDescent="0.2">
      <c r="B36" s="116"/>
      <c r="C36" s="116"/>
      <c r="D36" s="116"/>
      <c r="E36" s="116"/>
      <c r="F36" s="116"/>
      <c r="G36" s="116"/>
      <c r="H36" s="116"/>
      <c r="I36" s="116"/>
      <c r="J36" s="116"/>
      <c r="K36" s="163" t="s">
        <v>3</v>
      </c>
      <c r="L36" s="163"/>
      <c r="M36" s="163"/>
      <c r="N36" s="117"/>
      <c r="O36" s="118"/>
      <c r="P36" s="118"/>
      <c r="Q36" s="118"/>
      <c r="R36" s="118"/>
      <c r="S36" s="118"/>
      <c r="T36" s="118"/>
      <c r="U36" s="118"/>
      <c r="V36" s="81"/>
    </row>
    <row r="37" spans="2:22" ht="19.5" customHeight="1" x14ac:dyDescent="0.2">
      <c r="B37" s="114"/>
      <c r="C37" s="114"/>
      <c r="D37" s="114"/>
      <c r="E37" s="114"/>
      <c r="F37" s="114"/>
      <c r="G37" s="114"/>
      <c r="H37" s="114"/>
      <c r="I37" s="114"/>
      <c r="J37" s="114"/>
      <c r="K37" s="163" t="s">
        <v>4</v>
      </c>
      <c r="L37" s="163"/>
      <c r="M37" s="163"/>
      <c r="N37" s="119"/>
      <c r="O37" s="81"/>
      <c r="P37" s="81"/>
      <c r="Q37" s="81"/>
      <c r="R37" s="81"/>
      <c r="S37" s="81"/>
      <c r="T37" s="81"/>
      <c r="U37" s="81"/>
      <c r="V37" s="81"/>
    </row>
    <row r="38" spans="2:22" ht="19.5" customHeight="1" thickBot="1" x14ac:dyDescent="0.25"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81"/>
      <c r="P38" s="81"/>
      <c r="Q38" s="81"/>
      <c r="R38" s="81"/>
      <c r="S38" s="81"/>
      <c r="T38" s="81"/>
      <c r="U38" s="81"/>
      <c r="V38" s="81"/>
    </row>
    <row r="39" spans="2:22" ht="19.5" customHeight="1" thickBot="1" x14ac:dyDescent="0.25">
      <c r="B39" s="114"/>
      <c r="C39" s="114"/>
      <c r="D39" s="114"/>
      <c r="E39" s="159" t="s">
        <v>60</v>
      </c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1"/>
      <c r="S39" s="81"/>
      <c r="T39" s="81"/>
      <c r="U39" s="81"/>
      <c r="V39" s="81"/>
    </row>
    <row r="40" spans="2:22" ht="19.5" customHeight="1" thickBot="1" x14ac:dyDescent="0.25">
      <c r="B40" s="114"/>
      <c r="C40" s="114"/>
      <c r="D40" s="149" t="s">
        <v>61</v>
      </c>
      <c r="E40" s="120">
        <v>1</v>
      </c>
      <c r="F40" s="121">
        <v>2</v>
      </c>
      <c r="G40" s="121">
        <v>3</v>
      </c>
      <c r="H40" s="121">
        <v>4</v>
      </c>
      <c r="I40" s="121">
        <v>5</v>
      </c>
      <c r="J40" s="121">
        <v>6</v>
      </c>
      <c r="K40" s="121">
        <v>7</v>
      </c>
      <c r="L40" s="121">
        <v>8</v>
      </c>
      <c r="M40" s="122">
        <v>9</v>
      </c>
      <c r="N40" s="122">
        <v>10</v>
      </c>
      <c r="O40" s="122">
        <v>11</v>
      </c>
      <c r="P40" s="122">
        <v>12</v>
      </c>
      <c r="Q40" s="122">
        <v>13</v>
      </c>
      <c r="R40" s="122">
        <v>14</v>
      </c>
      <c r="S40" s="123" t="s">
        <v>58</v>
      </c>
      <c r="T40" s="81"/>
      <c r="U40" s="81"/>
      <c r="V40" s="81"/>
    </row>
    <row r="41" spans="2:22" ht="19.5" customHeight="1" thickBot="1" x14ac:dyDescent="0.25">
      <c r="B41" s="114"/>
      <c r="C41" s="114"/>
      <c r="D41" s="150" t="s">
        <v>22</v>
      </c>
      <c r="E41" s="124">
        <f t="shared" ref="E41:R50" si="1">I75</f>
        <v>0</v>
      </c>
      <c r="F41" s="125">
        <f t="shared" si="1"/>
        <v>0</v>
      </c>
      <c r="G41" s="125">
        <f t="shared" si="1"/>
        <v>0</v>
      </c>
      <c r="H41" s="125">
        <f t="shared" si="1"/>
        <v>0</v>
      </c>
      <c r="I41" s="125">
        <f t="shared" si="1"/>
        <v>0</v>
      </c>
      <c r="J41" s="125">
        <f t="shared" si="1"/>
        <v>0</v>
      </c>
      <c r="K41" s="125">
        <f t="shared" si="1"/>
        <v>0</v>
      </c>
      <c r="L41" s="126">
        <f t="shared" si="1"/>
        <v>0</v>
      </c>
      <c r="M41" s="125">
        <f t="shared" si="1"/>
        <v>0</v>
      </c>
      <c r="N41" s="125">
        <f t="shared" si="1"/>
        <v>0</v>
      </c>
      <c r="O41" s="125">
        <f t="shared" si="1"/>
        <v>0</v>
      </c>
      <c r="P41" s="125">
        <f t="shared" si="1"/>
        <v>0</v>
      </c>
      <c r="Q41" s="125">
        <f t="shared" si="1"/>
        <v>0</v>
      </c>
      <c r="R41" s="126">
        <f t="shared" si="1"/>
        <v>0</v>
      </c>
      <c r="S41" s="127" t="e">
        <f>(SUM(E41:R41)/(14-U41))</f>
        <v>#DIV/0!</v>
      </c>
      <c r="T41" s="128">
        <f>COUNTIF(E41:R41,"0")</f>
        <v>14</v>
      </c>
      <c r="U41" s="128">
        <f>IF(T41=$S$51,T41,T41-$S$51)</f>
        <v>14</v>
      </c>
      <c r="V41" s="81"/>
    </row>
    <row r="42" spans="2:22" ht="19.5" customHeight="1" thickBot="1" x14ac:dyDescent="0.25">
      <c r="B42" s="114"/>
      <c r="C42" s="114"/>
      <c r="D42" s="151" t="s">
        <v>23</v>
      </c>
      <c r="E42" s="129">
        <f t="shared" si="1"/>
        <v>0</v>
      </c>
      <c r="F42" s="130">
        <f t="shared" si="1"/>
        <v>0</v>
      </c>
      <c r="G42" s="130">
        <f t="shared" si="1"/>
        <v>0</v>
      </c>
      <c r="H42" s="130">
        <f t="shared" si="1"/>
        <v>0</v>
      </c>
      <c r="I42" s="130">
        <f t="shared" si="1"/>
        <v>0</v>
      </c>
      <c r="J42" s="130">
        <f t="shared" si="1"/>
        <v>0</v>
      </c>
      <c r="K42" s="130">
        <f t="shared" si="1"/>
        <v>0</v>
      </c>
      <c r="L42" s="131">
        <f t="shared" si="1"/>
        <v>0</v>
      </c>
      <c r="M42" s="130">
        <f t="shared" si="1"/>
        <v>0</v>
      </c>
      <c r="N42" s="130">
        <f t="shared" si="1"/>
        <v>0</v>
      </c>
      <c r="O42" s="130">
        <f t="shared" si="1"/>
        <v>0</v>
      </c>
      <c r="P42" s="130">
        <f t="shared" si="1"/>
        <v>0</v>
      </c>
      <c r="Q42" s="130">
        <f t="shared" si="1"/>
        <v>0</v>
      </c>
      <c r="R42" s="131">
        <f t="shared" si="1"/>
        <v>0</v>
      </c>
      <c r="S42" s="127" t="e">
        <f t="shared" ref="S42:S50" si="2">(SUM(E42:R42)/(14-U42))</f>
        <v>#DIV/0!</v>
      </c>
      <c r="T42" s="128">
        <f t="shared" ref="T42:T50" si="3">COUNTIF(E42:R42,"0")</f>
        <v>14</v>
      </c>
      <c r="U42" s="128">
        <f t="shared" ref="U42:U50" si="4">IF(T42=$S$51,T42,T42-$S$51)</f>
        <v>14</v>
      </c>
      <c r="V42" s="81"/>
    </row>
    <row r="43" spans="2:22" ht="19.5" customHeight="1" thickBot="1" x14ac:dyDescent="0.25">
      <c r="B43" s="114"/>
      <c r="C43" s="114"/>
      <c r="D43" s="151" t="s">
        <v>24</v>
      </c>
      <c r="E43" s="129">
        <f t="shared" si="1"/>
        <v>0</v>
      </c>
      <c r="F43" s="130">
        <f t="shared" si="1"/>
        <v>0</v>
      </c>
      <c r="G43" s="130">
        <f t="shared" si="1"/>
        <v>0</v>
      </c>
      <c r="H43" s="130">
        <f t="shared" si="1"/>
        <v>0</v>
      </c>
      <c r="I43" s="130">
        <f t="shared" si="1"/>
        <v>0</v>
      </c>
      <c r="J43" s="130">
        <f t="shared" si="1"/>
        <v>0</v>
      </c>
      <c r="K43" s="130">
        <f t="shared" si="1"/>
        <v>0</v>
      </c>
      <c r="L43" s="131">
        <f t="shared" si="1"/>
        <v>0</v>
      </c>
      <c r="M43" s="130">
        <f t="shared" si="1"/>
        <v>0</v>
      </c>
      <c r="N43" s="130">
        <f t="shared" si="1"/>
        <v>0</v>
      </c>
      <c r="O43" s="130">
        <f t="shared" si="1"/>
        <v>0</v>
      </c>
      <c r="P43" s="130">
        <f t="shared" si="1"/>
        <v>0</v>
      </c>
      <c r="Q43" s="130">
        <f t="shared" si="1"/>
        <v>0</v>
      </c>
      <c r="R43" s="131">
        <f t="shared" si="1"/>
        <v>0</v>
      </c>
      <c r="S43" s="127" t="e">
        <f t="shared" si="2"/>
        <v>#DIV/0!</v>
      </c>
      <c r="T43" s="128">
        <f t="shared" si="3"/>
        <v>14</v>
      </c>
      <c r="U43" s="128">
        <f t="shared" si="4"/>
        <v>14</v>
      </c>
      <c r="V43" s="81"/>
    </row>
    <row r="44" spans="2:22" ht="19.5" customHeight="1" thickBot="1" x14ac:dyDescent="0.25">
      <c r="B44" s="114"/>
      <c r="C44" s="114"/>
      <c r="D44" s="151" t="s">
        <v>25</v>
      </c>
      <c r="E44" s="129">
        <f t="shared" si="1"/>
        <v>0</v>
      </c>
      <c r="F44" s="130">
        <f t="shared" si="1"/>
        <v>0</v>
      </c>
      <c r="G44" s="130">
        <f t="shared" si="1"/>
        <v>0</v>
      </c>
      <c r="H44" s="130">
        <f t="shared" si="1"/>
        <v>0</v>
      </c>
      <c r="I44" s="130">
        <f t="shared" si="1"/>
        <v>0</v>
      </c>
      <c r="J44" s="130">
        <f t="shared" si="1"/>
        <v>0</v>
      </c>
      <c r="K44" s="130">
        <f t="shared" si="1"/>
        <v>0</v>
      </c>
      <c r="L44" s="131">
        <f t="shared" si="1"/>
        <v>0</v>
      </c>
      <c r="M44" s="130">
        <f t="shared" si="1"/>
        <v>0</v>
      </c>
      <c r="N44" s="130">
        <f t="shared" si="1"/>
        <v>0</v>
      </c>
      <c r="O44" s="130">
        <f t="shared" si="1"/>
        <v>0</v>
      </c>
      <c r="P44" s="130">
        <f t="shared" si="1"/>
        <v>0</v>
      </c>
      <c r="Q44" s="130">
        <f t="shared" si="1"/>
        <v>0</v>
      </c>
      <c r="R44" s="131">
        <f t="shared" si="1"/>
        <v>0</v>
      </c>
      <c r="S44" s="127" t="e">
        <f t="shared" si="2"/>
        <v>#DIV/0!</v>
      </c>
      <c r="T44" s="128">
        <f t="shared" si="3"/>
        <v>14</v>
      </c>
      <c r="U44" s="128">
        <f t="shared" si="4"/>
        <v>14</v>
      </c>
      <c r="V44" s="81"/>
    </row>
    <row r="45" spans="2:22" ht="19.5" customHeight="1" thickBot="1" x14ac:dyDescent="0.25">
      <c r="B45" s="114"/>
      <c r="C45" s="114"/>
      <c r="D45" s="151" t="s">
        <v>26</v>
      </c>
      <c r="E45" s="129">
        <f t="shared" si="1"/>
        <v>0</v>
      </c>
      <c r="F45" s="130">
        <f t="shared" si="1"/>
        <v>0</v>
      </c>
      <c r="G45" s="130">
        <f t="shared" si="1"/>
        <v>0</v>
      </c>
      <c r="H45" s="130">
        <f t="shared" si="1"/>
        <v>0</v>
      </c>
      <c r="I45" s="130">
        <f t="shared" si="1"/>
        <v>0</v>
      </c>
      <c r="J45" s="130">
        <f t="shared" si="1"/>
        <v>0</v>
      </c>
      <c r="K45" s="130">
        <f t="shared" si="1"/>
        <v>0</v>
      </c>
      <c r="L45" s="131">
        <f t="shared" si="1"/>
        <v>0</v>
      </c>
      <c r="M45" s="130">
        <f t="shared" si="1"/>
        <v>0</v>
      </c>
      <c r="N45" s="130">
        <f t="shared" si="1"/>
        <v>0</v>
      </c>
      <c r="O45" s="130">
        <f t="shared" si="1"/>
        <v>0</v>
      </c>
      <c r="P45" s="130">
        <f t="shared" si="1"/>
        <v>0</v>
      </c>
      <c r="Q45" s="130">
        <f t="shared" si="1"/>
        <v>0</v>
      </c>
      <c r="R45" s="131">
        <f t="shared" si="1"/>
        <v>0</v>
      </c>
      <c r="S45" s="127" t="e">
        <f t="shared" si="2"/>
        <v>#DIV/0!</v>
      </c>
      <c r="T45" s="128">
        <f t="shared" si="3"/>
        <v>14</v>
      </c>
      <c r="U45" s="128">
        <f t="shared" si="4"/>
        <v>14</v>
      </c>
      <c r="V45" s="81"/>
    </row>
    <row r="46" spans="2:22" ht="19.5" customHeight="1" thickBot="1" x14ac:dyDescent="0.25">
      <c r="B46" s="114"/>
      <c r="C46" s="114"/>
      <c r="D46" s="151" t="s">
        <v>27</v>
      </c>
      <c r="E46" s="129">
        <f t="shared" si="1"/>
        <v>0</v>
      </c>
      <c r="F46" s="130">
        <f t="shared" si="1"/>
        <v>0</v>
      </c>
      <c r="G46" s="130">
        <f t="shared" si="1"/>
        <v>0</v>
      </c>
      <c r="H46" s="130">
        <f t="shared" si="1"/>
        <v>0</v>
      </c>
      <c r="I46" s="130">
        <f t="shared" si="1"/>
        <v>0</v>
      </c>
      <c r="J46" s="130">
        <f t="shared" si="1"/>
        <v>0</v>
      </c>
      <c r="K46" s="130">
        <f t="shared" si="1"/>
        <v>0</v>
      </c>
      <c r="L46" s="131">
        <f t="shared" si="1"/>
        <v>0</v>
      </c>
      <c r="M46" s="130">
        <f t="shared" si="1"/>
        <v>0</v>
      </c>
      <c r="N46" s="130">
        <f t="shared" si="1"/>
        <v>0</v>
      </c>
      <c r="O46" s="130">
        <f t="shared" si="1"/>
        <v>0</v>
      </c>
      <c r="P46" s="130">
        <f t="shared" si="1"/>
        <v>0</v>
      </c>
      <c r="Q46" s="130">
        <f t="shared" si="1"/>
        <v>0</v>
      </c>
      <c r="R46" s="131">
        <f t="shared" si="1"/>
        <v>0</v>
      </c>
      <c r="S46" s="127" t="e">
        <f t="shared" si="2"/>
        <v>#DIV/0!</v>
      </c>
      <c r="T46" s="128">
        <f t="shared" si="3"/>
        <v>14</v>
      </c>
      <c r="U46" s="128">
        <f t="shared" si="4"/>
        <v>14</v>
      </c>
      <c r="V46" s="81"/>
    </row>
    <row r="47" spans="2:22" ht="19.5" customHeight="1" thickBot="1" x14ac:dyDescent="0.25">
      <c r="B47" s="114"/>
      <c r="C47" s="114"/>
      <c r="D47" s="151" t="s">
        <v>28</v>
      </c>
      <c r="E47" s="129">
        <f t="shared" si="1"/>
        <v>0</v>
      </c>
      <c r="F47" s="130">
        <f t="shared" si="1"/>
        <v>0</v>
      </c>
      <c r="G47" s="130">
        <f t="shared" si="1"/>
        <v>0</v>
      </c>
      <c r="H47" s="130">
        <f t="shared" si="1"/>
        <v>0</v>
      </c>
      <c r="I47" s="130">
        <f t="shared" si="1"/>
        <v>0</v>
      </c>
      <c r="J47" s="130">
        <f t="shared" si="1"/>
        <v>0</v>
      </c>
      <c r="K47" s="130">
        <f t="shared" si="1"/>
        <v>0</v>
      </c>
      <c r="L47" s="131">
        <f t="shared" si="1"/>
        <v>0</v>
      </c>
      <c r="M47" s="130">
        <f t="shared" si="1"/>
        <v>0</v>
      </c>
      <c r="N47" s="130">
        <f t="shared" si="1"/>
        <v>0</v>
      </c>
      <c r="O47" s="130">
        <f t="shared" si="1"/>
        <v>0</v>
      </c>
      <c r="P47" s="130">
        <f t="shared" si="1"/>
        <v>0</v>
      </c>
      <c r="Q47" s="130">
        <f t="shared" si="1"/>
        <v>0</v>
      </c>
      <c r="R47" s="131">
        <f t="shared" si="1"/>
        <v>0</v>
      </c>
      <c r="S47" s="127" t="e">
        <f t="shared" si="2"/>
        <v>#DIV/0!</v>
      </c>
      <c r="T47" s="128">
        <f t="shared" si="3"/>
        <v>14</v>
      </c>
      <c r="U47" s="128">
        <f t="shared" si="4"/>
        <v>14</v>
      </c>
      <c r="V47" s="81"/>
    </row>
    <row r="48" spans="2:22" ht="19.5" customHeight="1" thickBot="1" x14ac:dyDescent="0.25">
      <c r="B48" s="114"/>
      <c r="C48" s="114"/>
      <c r="D48" s="151" t="s">
        <v>29</v>
      </c>
      <c r="E48" s="129">
        <f t="shared" si="1"/>
        <v>0</v>
      </c>
      <c r="F48" s="130">
        <f t="shared" si="1"/>
        <v>0</v>
      </c>
      <c r="G48" s="130">
        <f t="shared" si="1"/>
        <v>0</v>
      </c>
      <c r="H48" s="130">
        <f t="shared" si="1"/>
        <v>0</v>
      </c>
      <c r="I48" s="130">
        <f t="shared" si="1"/>
        <v>0</v>
      </c>
      <c r="J48" s="130">
        <f t="shared" si="1"/>
        <v>0</v>
      </c>
      <c r="K48" s="130">
        <f t="shared" si="1"/>
        <v>0</v>
      </c>
      <c r="L48" s="131">
        <f t="shared" si="1"/>
        <v>0</v>
      </c>
      <c r="M48" s="130">
        <f t="shared" si="1"/>
        <v>0</v>
      </c>
      <c r="N48" s="130">
        <f t="shared" si="1"/>
        <v>0</v>
      </c>
      <c r="O48" s="130">
        <f t="shared" si="1"/>
        <v>0</v>
      </c>
      <c r="P48" s="130">
        <f t="shared" si="1"/>
        <v>0</v>
      </c>
      <c r="Q48" s="130">
        <f t="shared" si="1"/>
        <v>0</v>
      </c>
      <c r="R48" s="131">
        <f t="shared" si="1"/>
        <v>0</v>
      </c>
      <c r="S48" s="127" t="e">
        <f t="shared" si="2"/>
        <v>#DIV/0!</v>
      </c>
      <c r="T48" s="128">
        <f t="shared" si="3"/>
        <v>14</v>
      </c>
      <c r="U48" s="128">
        <f t="shared" si="4"/>
        <v>14</v>
      </c>
      <c r="V48" s="81"/>
    </row>
    <row r="49" spans="2:22" ht="19.5" customHeight="1" thickBot="1" x14ac:dyDescent="0.25">
      <c r="B49" s="114"/>
      <c r="C49" s="114"/>
      <c r="D49" s="151" t="s">
        <v>30</v>
      </c>
      <c r="E49" s="129">
        <f t="shared" si="1"/>
        <v>0</v>
      </c>
      <c r="F49" s="130">
        <f t="shared" si="1"/>
        <v>0</v>
      </c>
      <c r="G49" s="130">
        <f t="shared" si="1"/>
        <v>0</v>
      </c>
      <c r="H49" s="130">
        <f t="shared" si="1"/>
        <v>0</v>
      </c>
      <c r="I49" s="130">
        <f t="shared" si="1"/>
        <v>0</v>
      </c>
      <c r="J49" s="130">
        <f t="shared" si="1"/>
        <v>0</v>
      </c>
      <c r="K49" s="130">
        <f t="shared" si="1"/>
        <v>0</v>
      </c>
      <c r="L49" s="131">
        <f t="shared" si="1"/>
        <v>0</v>
      </c>
      <c r="M49" s="130">
        <f t="shared" si="1"/>
        <v>0</v>
      </c>
      <c r="N49" s="130">
        <f t="shared" si="1"/>
        <v>0</v>
      </c>
      <c r="O49" s="130">
        <f t="shared" si="1"/>
        <v>0</v>
      </c>
      <c r="P49" s="130">
        <f t="shared" si="1"/>
        <v>0</v>
      </c>
      <c r="Q49" s="130">
        <f t="shared" si="1"/>
        <v>0</v>
      </c>
      <c r="R49" s="131">
        <f t="shared" si="1"/>
        <v>0</v>
      </c>
      <c r="S49" s="127" t="e">
        <f t="shared" si="2"/>
        <v>#DIV/0!</v>
      </c>
      <c r="T49" s="128">
        <f t="shared" si="3"/>
        <v>14</v>
      </c>
      <c r="U49" s="128">
        <f t="shared" si="4"/>
        <v>14</v>
      </c>
      <c r="V49" s="81"/>
    </row>
    <row r="50" spans="2:22" ht="19.5" customHeight="1" thickBot="1" x14ac:dyDescent="0.25">
      <c r="B50" s="114"/>
      <c r="C50" s="114"/>
      <c r="D50" s="152" t="s">
        <v>31</v>
      </c>
      <c r="E50" s="132">
        <f t="shared" si="1"/>
        <v>0</v>
      </c>
      <c r="F50" s="133">
        <f t="shared" si="1"/>
        <v>0</v>
      </c>
      <c r="G50" s="133">
        <f t="shared" si="1"/>
        <v>0</v>
      </c>
      <c r="H50" s="133">
        <f t="shared" si="1"/>
        <v>0</v>
      </c>
      <c r="I50" s="133">
        <f t="shared" si="1"/>
        <v>0</v>
      </c>
      <c r="J50" s="133">
        <f t="shared" si="1"/>
        <v>0</v>
      </c>
      <c r="K50" s="133">
        <f t="shared" si="1"/>
        <v>0</v>
      </c>
      <c r="L50" s="134">
        <f t="shared" si="1"/>
        <v>0</v>
      </c>
      <c r="M50" s="133">
        <f t="shared" si="1"/>
        <v>0</v>
      </c>
      <c r="N50" s="133">
        <f t="shared" si="1"/>
        <v>0</v>
      </c>
      <c r="O50" s="133">
        <f t="shared" si="1"/>
        <v>0</v>
      </c>
      <c r="P50" s="133">
        <f t="shared" si="1"/>
        <v>0</v>
      </c>
      <c r="Q50" s="133">
        <f t="shared" si="1"/>
        <v>0</v>
      </c>
      <c r="R50" s="134">
        <f t="shared" si="1"/>
        <v>0</v>
      </c>
      <c r="S50" s="135" t="e">
        <f t="shared" si="2"/>
        <v>#DIV/0!</v>
      </c>
      <c r="T50" s="128">
        <f t="shared" si="3"/>
        <v>14</v>
      </c>
      <c r="U50" s="128">
        <f t="shared" si="4"/>
        <v>14</v>
      </c>
      <c r="V50" s="81"/>
    </row>
    <row r="51" spans="2:22" ht="19.5" customHeight="1" x14ac:dyDescent="0.2">
      <c r="B51" s="114"/>
      <c r="C51" s="114"/>
      <c r="D51" s="114"/>
      <c r="E51" s="136">
        <f>SUM(E41:E50)</f>
        <v>0</v>
      </c>
      <c r="F51" s="136">
        <f t="shared" ref="F51:M51" si="5">SUM(F41:F50)</f>
        <v>0</v>
      </c>
      <c r="G51" s="136">
        <f t="shared" si="5"/>
        <v>0</v>
      </c>
      <c r="H51" s="136">
        <f t="shared" si="5"/>
        <v>0</v>
      </c>
      <c r="I51" s="136">
        <f t="shared" si="5"/>
        <v>0</v>
      </c>
      <c r="J51" s="136">
        <f t="shared" si="5"/>
        <v>0</v>
      </c>
      <c r="K51" s="136">
        <f t="shared" si="5"/>
        <v>0</v>
      </c>
      <c r="L51" s="136">
        <f t="shared" si="5"/>
        <v>0</v>
      </c>
      <c r="M51" s="136">
        <f t="shared" si="5"/>
        <v>0</v>
      </c>
      <c r="N51" s="136">
        <f>SUM(N41:N50)</f>
        <v>0</v>
      </c>
      <c r="O51" s="136">
        <f>SUM(O41:O50)</f>
        <v>0</v>
      </c>
      <c r="P51" s="136">
        <f>SUM(P41:P50)</f>
        <v>0</v>
      </c>
      <c r="Q51" s="136">
        <f>SUM(Q41:Q50)</f>
        <v>0</v>
      </c>
      <c r="R51" s="136">
        <f>SUM(R41:R50)</f>
        <v>0</v>
      </c>
      <c r="S51" s="137">
        <f>COUNTIF(E51:R51,0)</f>
        <v>14</v>
      </c>
      <c r="T51" s="128"/>
      <c r="U51" s="128"/>
      <c r="V51" s="81"/>
    </row>
    <row r="52" spans="2:22" ht="19.5" customHeight="1" x14ac:dyDescent="0.2"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81"/>
      <c r="P52" s="81"/>
      <c r="Q52" s="81"/>
      <c r="R52" s="81"/>
      <c r="S52" s="81"/>
      <c r="T52" s="81"/>
      <c r="U52" s="81"/>
      <c r="V52" s="81"/>
    </row>
    <row r="53" spans="2:22" ht="19.5" customHeight="1" x14ac:dyDescent="0.2"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81"/>
      <c r="P53" s="81"/>
      <c r="Q53" s="81"/>
      <c r="R53" s="81"/>
      <c r="S53" s="81"/>
      <c r="T53" s="81"/>
      <c r="U53" s="81"/>
      <c r="V53" s="81"/>
    </row>
    <row r="54" spans="2:22" ht="19.5" customHeight="1" x14ac:dyDescent="0.2"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81"/>
      <c r="P54" s="81"/>
      <c r="Q54" s="81"/>
      <c r="R54" s="81"/>
      <c r="S54" s="81"/>
      <c r="T54" s="81"/>
      <c r="U54" s="81"/>
      <c r="V54" s="81"/>
    </row>
    <row r="55" spans="2:22" ht="19.5" customHeight="1" x14ac:dyDescent="0.2"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81"/>
      <c r="P55" s="81"/>
      <c r="Q55" s="81"/>
      <c r="R55" s="81"/>
      <c r="S55" s="81"/>
      <c r="T55" s="81"/>
      <c r="U55" s="81"/>
      <c r="V55" s="81"/>
    </row>
    <row r="56" spans="2:22" ht="19.5" customHeight="1" x14ac:dyDescent="0.2"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81"/>
      <c r="P56" s="81"/>
      <c r="Q56" s="81"/>
      <c r="R56" s="81"/>
      <c r="S56" s="81"/>
      <c r="T56" s="81"/>
      <c r="U56" s="81"/>
      <c r="V56" s="81"/>
    </row>
    <row r="57" spans="2:22" ht="19.5" customHeight="1" x14ac:dyDescent="0.2"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81"/>
      <c r="P57" s="81"/>
      <c r="Q57" s="81"/>
      <c r="R57" s="81"/>
      <c r="S57" s="81"/>
      <c r="T57" s="81"/>
      <c r="U57" s="81"/>
      <c r="V57" s="81"/>
    </row>
    <row r="58" spans="2:22" ht="19.5" customHeight="1" x14ac:dyDescent="0.2"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81"/>
      <c r="P58" s="81"/>
      <c r="Q58" s="81"/>
      <c r="R58" s="81"/>
      <c r="S58" s="81"/>
      <c r="T58" s="81"/>
      <c r="U58" s="81"/>
      <c r="V58" s="81"/>
    </row>
    <row r="59" spans="2:22" ht="19.5" customHeight="1" x14ac:dyDescent="0.2"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81"/>
      <c r="P59" s="81"/>
      <c r="Q59" s="81"/>
      <c r="R59" s="81"/>
      <c r="S59" s="81"/>
      <c r="T59" s="81"/>
      <c r="U59" s="81"/>
      <c r="V59" s="81"/>
    </row>
    <row r="60" spans="2:22" ht="19.5" customHeight="1" x14ac:dyDescent="0.2"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81"/>
      <c r="P60" s="81"/>
      <c r="Q60" s="81"/>
      <c r="R60" s="81"/>
      <c r="S60" s="81"/>
      <c r="T60" s="81"/>
      <c r="U60" s="81"/>
      <c r="V60" s="81"/>
    </row>
    <row r="61" spans="2:22" ht="19.5" customHeight="1" x14ac:dyDescent="0.2"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81"/>
      <c r="P61" s="81"/>
      <c r="Q61" s="81"/>
      <c r="R61" s="81"/>
      <c r="S61" s="81"/>
      <c r="T61" s="81"/>
      <c r="U61" s="81"/>
      <c r="V61" s="81"/>
    </row>
    <row r="62" spans="2:22" ht="19.5" customHeight="1" x14ac:dyDescent="0.2"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81"/>
      <c r="P62" s="81"/>
      <c r="Q62" s="81"/>
      <c r="R62" s="81"/>
      <c r="S62" s="81"/>
      <c r="T62" s="81"/>
      <c r="U62" s="81"/>
      <c r="V62" s="81"/>
    </row>
    <row r="63" spans="2:22" ht="19.5" customHeight="1" x14ac:dyDescent="0.2"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81"/>
      <c r="P63" s="81"/>
      <c r="Q63" s="81"/>
      <c r="R63" s="81"/>
      <c r="S63" s="81"/>
      <c r="T63" s="81"/>
      <c r="U63" s="81"/>
      <c r="V63" s="81"/>
    </row>
    <row r="64" spans="2:22" ht="19.5" customHeight="1" x14ac:dyDescent="0.2"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81"/>
      <c r="P64" s="81"/>
      <c r="Q64" s="81"/>
      <c r="R64" s="81"/>
      <c r="S64" s="81"/>
      <c r="T64" s="81"/>
      <c r="U64" s="81"/>
      <c r="V64" s="81"/>
    </row>
    <row r="65" spans="2:23" ht="19.5" customHeight="1" x14ac:dyDescent="0.2"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81"/>
      <c r="P65" s="81"/>
      <c r="Q65" s="81"/>
      <c r="R65" s="81"/>
      <c r="S65" s="81"/>
      <c r="T65" s="81"/>
      <c r="U65" s="81"/>
      <c r="V65" s="81"/>
    </row>
    <row r="66" spans="2:23" ht="19.5" customHeight="1" x14ac:dyDescent="0.2"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81"/>
      <c r="P66" s="81"/>
      <c r="Q66" s="81"/>
      <c r="R66" s="81"/>
      <c r="S66" s="81"/>
      <c r="T66" s="81"/>
      <c r="U66" s="81"/>
      <c r="V66" s="81"/>
    </row>
    <row r="67" spans="2:23" ht="19.5" customHeight="1" x14ac:dyDescent="0.2"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28"/>
      <c r="P67" s="128"/>
      <c r="Q67" s="128"/>
      <c r="R67" s="128"/>
      <c r="S67" s="128"/>
      <c r="T67" s="128"/>
      <c r="U67" s="128"/>
      <c r="V67" s="128"/>
      <c r="W67" s="138"/>
    </row>
    <row r="68" spans="2:23" ht="19.5" customHeight="1" x14ac:dyDescent="0.2"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28"/>
      <c r="P68" s="128"/>
      <c r="Q68" s="128"/>
      <c r="R68" s="128"/>
      <c r="S68" s="128"/>
      <c r="T68" s="128"/>
      <c r="U68" s="128"/>
      <c r="V68" s="128"/>
      <c r="W68" s="138"/>
    </row>
    <row r="69" spans="2:23" ht="19.5" customHeight="1" x14ac:dyDescent="0.2"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28"/>
      <c r="P69" s="128"/>
      <c r="Q69" s="128"/>
      <c r="R69" s="128"/>
      <c r="S69" s="128"/>
      <c r="T69" s="128"/>
      <c r="U69" s="128"/>
      <c r="V69" s="128"/>
      <c r="W69" s="138"/>
    </row>
    <row r="70" spans="2:23" ht="19.5" customHeight="1" x14ac:dyDescent="0.2"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28"/>
      <c r="P70" s="128"/>
      <c r="Q70" s="128"/>
      <c r="R70" s="128"/>
      <c r="S70" s="128"/>
      <c r="T70" s="128"/>
      <c r="U70" s="128"/>
      <c r="V70" s="128"/>
      <c r="W70" s="138"/>
    </row>
    <row r="71" spans="2:23" ht="19.5" customHeight="1" x14ac:dyDescent="0.2"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28"/>
      <c r="P71" s="128"/>
      <c r="Q71" s="128"/>
      <c r="R71" s="128"/>
      <c r="S71" s="128"/>
      <c r="T71" s="128"/>
      <c r="U71" s="128"/>
      <c r="V71" s="128"/>
      <c r="W71" s="138"/>
    </row>
    <row r="72" spans="2:23" ht="19.5" customHeight="1" x14ac:dyDescent="0.2"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28"/>
      <c r="P72" s="128"/>
      <c r="Q72" s="128"/>
      <c r="R72" s="128"/>
      <c r="S72" s="128"/>
      <c r="T72" s="128"/>
      <c r="U72" s="128"/>
      <c r="V72" s="128"/>
      <c r="W72" s="138"/>
    </row>
    <row r="73" spans="2:23" ht="19.5" customHeight="1" x14ac:dyDescent="0.2">
      <c r="B73" s="137"/>
      <c r="C73" s="139" t="s">
        <v>1</v>
      </c>
      <c r="D73" s="140"/>
      <c r="E73" s="140"/>
      <c r="F73" s="137"/>
      <c r="G73" s="137"/>
      <c r="H73" s="137"/>
      <c r="I73" s="137"/>
      <c r="J73" s="137"/>
      <c r="K73" s="137"/>
      <c r="L73" s="137"/>
      <c r="M73" s="137"/>
      <c r="N73" s="137"/>
      <c r="O73" s="128"/>
      <c r="P73" s="128"/>
      <c r="Q73" s="128"/>
      <c r="R73" s="128"/>
      <c r="S73" s="128"/>
      <c r="T73" s="128"/>
      <c r="U73" s="128"/>
      <c r="V73" s="128"/>
      <c r="W73" s="138"/>
    </row>
    <row r="74" spans="2:23" ht="19.5" customHeight="1" x14ac:dyDescent="0.2">
      <c r="B74" s="137"/>
      <c r="C74" s="140"/>
      <c r="D74" s="140"/>
      <c r="E74" s="140"/>
      <c r="F74" s="137"/>
      <c r="G74" s="137"/>
      <c r="H74" s="137"/>
      <c r="I74" s="137"/>
      <c r="J74" s="137"/>
      <c r="K74" s="137"/>
      <c r="L74" s="137"/>
      <c r="M74" s="137"/>
      <c r="N74" s="137"/>
      <c r="O74" s="128"/>
      <c r="P74" s="128"/>
      <c r="Q74" s="128"/>
      <c r="R74" s="128"/>
      <c r="S74" s="128"/>
      <c r="T74" s="128"/>
      <c r="U74" s="128"/>
      <c r="V74" s="128"/>
      <c r="W74" s="138"/>
    </row>
    <row r="75" spans="2:23" ht="19.5" customHeight="1" x14ac:dyDescent="0.2">
      <c r="B75" s="137"/>
      <c r="C75" s="140" t="str">
        <f>D41</f>
        <v>Teamwork</v>
      </c>
      <c r="D75" s="137"/>
      <c r="E75" s="141"/>
      <c r="F75" s="141"/>
      <c r="G75" s="141"/>
      <c r="H75" s="141"/>
      <c r="I75" s="141">
        <f>IF((((H9*1.5)+H20+H24)/3.5)=0,0,((H9*1.5)+H20+H24)/3.5)</f>
        <v>0</v>
      </c>
      <c r="J75" s="141">
        <f t="shared" ref="J75:V75" si="6">IF((((I9*1.5)+I20+I24)/3.5)=0,0,((I9*1.5)+I20+I24)/3.5)</f>
        <v>0</v>
      </c>
      <c r="K75" s="141">
        <f t="shared" si="6"/>
        <v>0</v>
      </c>
      <c r="L75" s="141">
        <f t="shared" si="6"/>
        <v>0</v>
      </c>
      <c r="M75" s="141">
        <f t="shared" si="6"/>
        <v>0</v>
      </c>
      <c r="N75" s="141">
        <f t="shared" si="6"/>
        <v>0</v>
      </c>
      <c r="O75" s="141">
        <f t="shared" si="6"/>
        <v>0</v>
      </c>
      <c r="P75" s="141">
        <f t="shared" si="6"/>
        <v>0</v>
      </c>
      <c r="Q75" s="141">
        <f t="shared" si="6"/>
        <v>0</v>
      </c>
      <c r="R75" s="141">
        <f t="shared" si="6"/>
        <v>0</v>
      </c>
      <c r="S75" s="141">
        <f t="shared" si="6"/>
        <v>0</v>
      </c>
      <c r="T75" s="141">
        <f t="shared" si="6"/>
        <v>0</v>
      </c>
      <c r="U75" s="141">
        <f t="shared" si="6"/>
        <v>0</v>
      </c>
      <c r="V75" s="141">
        <f t="shared" si="6"/>
        <v>0</v>
      </c>
      <c r="W75" s="138"/>
    </row>
    <row r="76" spans="2:23" ht="19.5" customHeight="1" x14ac:dyDescent="0.2">
      <c r="B76" s="137"/>
      <c r="C76" s="140" t="str">
        <f t="shared" ref="C76:C84" si="7">D42</f>
        <v>Communication</v>
      </c>
      <c r="D76" s="137"/>
      <c r="E76" s="141"/>
      <c r="F76" s="141"/>
      <c r="G76" s="141"/>
      <c r="H76" s="141"/>
      <c r="I76" s="141">
        <f>IF(((H21+(H17*1.5)+H31+H33)/4.5)=0,0,(H21+(H17*1.5)+H31+H33)/4.5)</f>
        <v>0</v>
      </c>
      <c r="J76" s="141">
        <f t="shared" ref="J76:V76" si="8">IF(((I21+(I17*1.5)+I31+I33)/4.5)=0,0,(I21+(I17*1.5)+I31+I33)/4.5)</f>
        <v>0</v>
      </c>
      <c r="K76" s="141">
        <f t="shared" si="8"/>
        <v>0</v>
      </c>
      <c r="L76" s="141">
        <f t="shared" si="8"/>
        <v>0</v>
      </c>
      <c r="M76" s="141">
        <f t="shared" si="8"/>
        <v>0</v>
      </c>
      <c r="N76" s="141">
        <f t="shared" si="8"/>
        <v>0</v>
      </c>
      <c r="O76" s="141">
        <f t="shared" si="8"/>
        <v>0</v>
      </c>
      <c r="P76" s="141">
        <f t="shared" si="8"/>
        <v>0</v>
      </c>
      <c r="Q76" s="141">
        <f t="shared" si="8"/>
        <v>0</v>
      </c>
      <c r="R76" s="141">
        <f t="shared" si="8"/>
        <v>0</v>
      </c>
      <c r="S76" s="141">
        <f t="shared" si="8"/>
        <v>0</v>
      </c>
      <c r="T76" s="141">
        <f t="shared" si="8"/>
        <v>0</v>
      </c>
      <c r="U76" s="141">
        <f t="shared" si="8"/>
        <v>0</v>
      </c>
      <c r="V76" s="141">
        <f t="shared" si="8"/>
        <v>0</v>
      </c>
      <c r="W76" s="138"/>
    </row>
    <row r="77" spans="2:23" ht="19.5" customHeight="1" x14ac:dyDescent="0.2">
      <c r="B77" s="137"/>
      <c r="C77" s="140" t="str">
        <f t="shared" si="7"/>
        <v>Morale</v>
      </c>
      <c r="D77" s="137"/>
      <c r="E77" s="141"/>
      <c r="F77" s="141"/>
      <c r="G77" s="141"/>
      <c r="H77" s="141"/>
      <c r="I77" s="141">
        <f>IF(((H14+H15+(H12*1.5)+(H23*1.5)+H16+H27)/7)=0,0,(H14+H15+(H12*1.5)+(H23*1.5)+H16+H27)/7)</f>
        <v>0</v>
      </c>
      <c r="J77" s="141">
        <f t="shared" ref="J77:V77" si="9">IF(((I14+I15+(I12*1.5)+(I23*1.5)+I16+I27)/7)=0,0,(I14+I15+(I12*1.5)+(I23*1.5)+I16+I27)/7)</f>
        <v>0</v>
      </c>
      <c r="K77" s="141">
        <f t="shared" si="9"/>
        <v>0</v>
      </c>
      <c r="L77" s="141">
        <f t="shared" si="9"/>
        <v>0</v>
      </c>
      <c r="M77" s="141">
        <f t="shared" si="9"/>
        <v>0</v>
      </c>
      <c r="N77" s="141">
        <f t="shared" si="9"/>
        <v>0</v>
      </c>
      <c r="O77" s="141">
        <f t="shared" si="9"/>
        <v>0</v>
      </c>
      <c r="P77" s="141">
        <f t="shared" si="9"/>
        <v>0</v>
      </c>
      <c r="Q77" s="141">
        <f t="shared" si="9"/>
        <v>0</v>
      </c>
      <c r="R77" s="141">
        <f t="shared" si="9"/>
        <v>0</v>
      </c>
      <c r="S77" s="141">
        <f t="shared" si="9"/>
        <v>0</v>
      </c>
      <c r="T77" s="141">
        <f t="shared" si="9"/>
        <v>0</v>
      </c>
      <c r="U77" s="141">
        <f t="shared" si="9"/>
        <v>0</v>
      </c>
      <c r="V77" s="141">
        <f t="shared" si="9"/>
        <v>0</v>
      </c>
      <c r="W77" s="138"/>
    </row>
    <row r="78" spans="2:23" ht="19.5" customHeight="1" x14ac:dyDescent="0.2">
      <c r="B78" s="142"/>
      <c r="C78" s="140" t="str">
        <f t="shared" si="7"/>
        <v>Training</v>
      </c>
      <c r="D78" s="142"/>
      <c r="E78" s="143"/>
      <c r="F78" s="143"/>
      <c r="G78" s="143"/>
      <c r="H78" s="143"/>
      <c r="I78" s="143">
        <f>IF(((H14+(H10*1.5)+H33)/3.5)=0,0,(H14+(H10*1.5)+H33)/3.5)</f>
        <v>0</v>
      </c>
      <c r="J78" s="143">
        <f t="shared" ref="J78:V78" si="10">IF(((I14+(I10*1.5)+I33)/3.5)=0,0,(I14+(I10*1.5)+I33)/3.5)</f>
        <v>0</v>
      </c>
      <c r="K78" s="143">
        <f t="shared" si="10"/>
        <v>0</v>
      </c>
      <c r="L78" s="143">
        <f t="shared" si="10"/>
        <v>0</v>
      </c>
      <c r="M78" s="143">
        <f t="shared" si="10"/>
        <v>0</v>
      </c>
      <c r="N78" s="143">
        <f t="shared" si="10"/>
        <v>0</v>
      </c>
      <c r="O78" s="143">
        <f t="shared" si="10"/>
        <v>0</v>
      </c>
      <c r="P78" s="143">
        <f t="shared" si="10"/>
        <v>0</v>
      </c>
      <c r="Q78" s="143">
        <f t="shared" si="10"/>
        <v>0</v>
      </c>
      <c r="R78" s="143">
        <f t="shared" si="10"/>
        <v>0</v>
      </c>
      <c r="S78" s="143">
        <f t="shared" si="10"/>
        <v>0</v>
      </c>
      <c r="T78" s="143">
        <f t="shared" si="10"/>
        <v>0</v>
      </c>
      <c r="U78" s="143">
        <f t="shared" si="10"/>
        <v>0</v>
      </c>
      <c r="V78" s="143">
        <f t="shared" si="10"/>
        <v>0</v>
      </c>
      <c r="W78" s="138"/>
    </row>
    <row r="79" spans="2:23" ht="19.5" customHeight="1" x14ac:dyDescent="0.2">
      <c r="B79" s="142"/>
      <c r="C79" s="140" t="str">
        <f t="shared" si="7"/>
        <v>Leadership</v>
      </c>
      <c r="D79" s="142"/>
      <c r="E79" s="143"/>
      <c r="F79" s="143"/>
      <c r="G79" s="143"/>
      <c r="H79" s="143"/>
      <c r="I79" s="143">
        <f>IF((((H22*1.5)+H11+H15+H16+H28)/5.5)=0,0,((H22*1.5)+H11+H15+H16+H28)/5.5)</f>
        <v>0</v>
      </c>
      <c r="J79" s="143">
        <f t="shared" ref="J79:V79" si="11">IF((((I22*1.5)+I11+I15+I16+I28)/5.5)=0,0,((I22*1.5)+I11+I15+I16+I28)/5.5)</f>
        <v>0</v>
      </c>
      <c r="K79" s="143">
        <f t="shared" si="11"/>
        <v>0</v>
      </c>
      <c r="L79" s="143">
        <f t="shared" si="11"/>
        <v>0</v>
      </c>
      <c r="M79" s="143">
        <f t="shared" si="11"/>
        <v>0</v>
      </c>
      <c r="N79" s="143">
        <f t="shared" si="11"/>
        <v>0</v>
      </c>
      <c r="O79" s="143">
        <f t="shared" si="11"/>
        <v>0</v>
      </c>
      <c r="P79" s="143">
        <f t="shared" si="11"/>
        <v>0</v>
      </c>
      <c r="Q79" s="143">
        <f t="shared" si="11"/>
        <v>0</v>
      </c>
      <c r="R79" s="143">
        <f t="shared" si="11"/>
        <v>0</v>
      </c>
      <c r="S79" s="143">
        <f t="shared" si="11"/>
        <v>0</v>
      </c>
      <c r="T79" s="143">
        <f t="shared" si="11"/>
        <v>0</v>
      </c>
      <c r="U79" s="143">
        <f t="shared" si="11"/>
        <v>0</v>
      </c>
      <c r="V79" s="143">
        <f t="shared" si="11"/>
        <v>0</v>
      </c>
      <c r="W79" s="138"/>
    </row>
    <row r="80" spans="2:23" ht="19.5" customHeight="1" x14ac:dyDescent="0.2">
      <c r="B80" s="142"/>
      <c r="C80" s="140" t="str">
        <f t="shared" si="7"/>
        <v>Dedication</v>
      </c>
      <c r="D80" s="142"/>
      <c r="E80" s="143"/>
      <c r="F80" s="143"/>
      <c r="G80" s="143"/>
      <c r="H80" s="143"/>
      <c r="I80" s="143">
        <f>IF((((H23*1.5)+H20+H26+(H29*1.5))/5)=0,0,((H23*1.5)+H20+H26+(H29*1.5))/5)</f>
        <v>0</v>
      </c>
      <c r="J80" s="143">
        <f t="shared" ref="J80:V80" si="12">IF((((I23*1.5)+I20+I26+(I29*1.5))/5)=0,0,((I23*1.5)+I20+I26+(I29*1.5))/5)</f>
        <v>0</v>
      </c>
      <c r="K80" s="143">
        <f t="shared" si="12"/>
        <v>0</v>
      </c>
      <c r="L80" s="143">
        <f t="shared" si="12"/>
        <v>0</v>
      </c>
      <c r="M80" s="143">
        <f t="shared" si="12"/>
        <v>0</v>
      </c>
      <c r="N80" s="143">
        <f t="shared" si="12"/>
        <v>0</v>
      </c>
      <c r="O80" s="143">
        <f t="shared" si="12"/>
        <v>0</v>
      </c>
      <c r="P80" s="143">
        <f t="shared" si="12"/>
        <v>0</v>
      </c>
      <c r="Q80" s="143">
        <f t="shared" si="12"/>
        <v>0</v>
      </c>
      <c r="R80" s="143">
        <f t="shared" si="12"/>
        <v>0</v>
      </c>
      <c r="S80" s="143">
        <f t="shared" si="12"/>
        <v>0</v>
      </c>
      <c r="T80" s="143">
        <f t="shared" si="12"/>
        <v>0</v>
      </c>
      <c r="U80" s="143">
        <f t="shared" si="12"/>
        <v>0</v>
      </c>
      <c r="V80" s="143">
        <f t="shared" si="12"/>
        <v>0</v>
      </c>
      <c r="W80" s="138"/>
    </row>
    <row r="81" spans="2:23" ht="19.5" customHeight="1" x14ac:dyDescent="0.2">
      <c r="B81" s="142"/>
      <c r="C81" s="140" t="str">
        <f t="shared" si="7"/>
        <v>Customer Focus</v>
      </c>
      <c r="D81" s="142"/>
      <c r="E81" s="143"/>
      <c r="F81" s="143"/>
      <c r="G81" s="143"/>
      <c r="H81" s="143"/>
      <c r="I81" s="143">
        <f>IF(((H14+H25+(H26*1.5))/3.5)=0,0,(H14+H25+(H26*1.5))/3.5)</f>
        <v>0</v>
      </c>
      <c r="J81" s="143">
        <f t="shared" ref="J81:V81" si="13">IF(((I14+I25+(I26*1.5))/3.5)=0,0,(I14+I25+(I26*1.5))/3.5)</f>
        <v>0</v>
      </c>
      <c r="K81" s="143">
        <f t="shared" si="13"/>
        <v>0</v>
      </c>
      <c r="L81" s="143">
        <f t="shared" si="13"/>
        <v>0</v>
      </c>
      <c r="M81" s="143">
        <f t="shared" si="13"/>
        <v>0</v>
      </c>
      <c r="N81" s="143">
        <f t="shared" si="13"/>
        <v>0</v>
      </c>
      <c r="O81" s="143">
        <f t="shared" si="13"/>
        <v>0</v>
      </c>
      <c r="P81" s="143">
        <f t="shared" si="13"/>
        <v>0</v>
      </c>
      <c r="Q81" s="143">
        <f t="shared" si="13"/>
        <v>0</v>
      </c>
      <c r="R81" s="143">
        <f t="shared" si="13"/>
        <v>0</v>
      </c>
      <c r="S81" s="143">
        <f t="shared" si="13"/>
        <v>0</v>
      </c>
      <c r="T81" s="143">
        <f t="shared" si="13"/>
        <v>0</v>
      </c>
      <c r="U81" s="143">
        <f t="shared" si="13"/>
        <v>0</v>
      </c>
      <c r="V81" s="143">
        <f t="shared" si="13"/>
        <v>0</v>
      </c>
      <c r="W81" s="138"/>
    </row>
    <row r="82" spans="2:23" ht="19.5" customHeight="1" x14ac:dyDescent="0.2">
      <c r="B82" s="142"/>
      <c r="C82" s="140" t="str">
        <f t="shared" si="7"/>
        <v>Coaching</v>
      </c>
      <c r="D82" s="142"/>
      <c r="E82" s="143"/>
      <c r="F82" s="143"/>
      <c r="G82" s="143"/>
      <c r="H82" s="143"/>
      <c r="I82" s="143">
        <f>IF((((H18*2)+H11+H14+H21)/5)=0,0,((H18*2)+H11+H14+H21)/5)</f>
        <v>0</v>
      </c>
      <c r="J82" s="143">
        <f t="shared" ref="J82:V82" si="14">IF((((I18*2)+I11+I14+I21)/5)=0,0,((I18*2)+I11+I14+I21)/5)</f>
        <v>0</v>
      </c>
      <c r="K82" s="143">
        <f t="shared" si="14"/>
        <v>0</v>
      </c>
      <c r="L82" s="143">
        <f t="shared" si="14"/>
        <v>0</v>
      </c>
      <c r="M82" s="143">
        <f t="shared" si="14"/>
        <v>0</v>
      </c>
      <c r="N82" s="143">
        <f t="shared" si="14"/>
        <v>0</v>
      </c>
      <c r="O82" s="143">
        <f t="shared" si="14"/>
        <v>0</v>
      </c>
      <c r="P82" s="143">
        <f t="shared" si="14"/>
        <v>0</v>
      </c>
      <c r="Q82" s="143">
        <f t="shared" si="14"/>
        <v>0</v>
      </c>
      <c r="R82" s="143">
        <f t="shared" si="14"/>
        <v>0</v>
      </c>
      <c r="S82" s="143">
        <f t="shared" si="14"/>
        <v>0</v>
      </c>
      <c r="T82" s="143">
        <f t="shared" si="14"/>
        <v>0</v>
      </c>
      <c r="U82" s="143">
        <f t="shared" si="14"/>
        <v>0</v>
      </c>
      <c r="V82" s="143">
        <f t="shared" si="14"/>
        <v>0</v>
      </c>
      <c r="W82" s="138"/>
    </row>
    <row r="83" spans="2:23" ht="19.5" customHeight="1" x14ac:dyDescent="0.2">
      <c r="B83" s="142"/>
      <c r="C83" s="140" t="str">
        <f t="shared" si="7"/>
        <v>Job Satisfaction</v>
      </c>
      <c r="D83" s="142"/>
      <c r="E83" s="143"/>
      <c r="F83" s="143"/>
      <c r="G83" s="143"/>
      <c r="H83" s="143"/>
      <c r="I83" s="143">
        <f>IF((((H29*1.5)+H12+H14+H16+H19+H23+H32)/7.5)=0,0,((H29*1.5)+H12+H14+H16+H19+H23+H32)/7.5)</f>
        <v>0</v>
      </c>
      <c r="J83" s="143">
        <f t="shared" ref="J83:V83" si="15">IF((((I29*1.5)+I12+I14+I16+I19+I23+I32)/7.5)=0,0,((I29*1.5)+I12+I14+I16+I19+I23+I32)/7.5)</f>
        <v>0</v>
      </c>
      <c r="K83" s="143">
        <f t="shared" si="15"/>
        <v>0</v>
      </c>
      <c r="L83" s="143">
        <f t="shared" si="15"/>
        <v>0</v>
      </c>
      <c r="M83" s="143">
        <f t="shared" si="15"/>
        <v>0</v>
      </c>
      <c r="N83" s="143">
        <f t="shared" si="15"/>
        <v>0</v>
      </c>
      <c r="O83" s="143">
        <f t="shared" si="15"/>
        <v>0</v>
      </c>
      <c r="P83" s="143">
        <f t="shared" si="15"/>
        <v>0</v>
      </c>
      <c r="Q83" s="143">
        <f t="shared" si="15"/>
        <v>0</v>
      </c>
      <c r="R83" s="143">
        <f t="shared" si="15"/>
        <v>0</v>
      </c>
      <c r="S83" s="143">
        <f t="shared" si="15"/>
        <v>0</v>
      </c>
      <c r="T83" s="143">
        <f t="shared" si="15"/>
        <v>0</v>
      </c>
      <c r="U83" s="143">
        <f t="shared" si="15"/>
        <v>0</v>
      </c>
      <c r="V83" s="143">
        <f t="shared" si="15"/>
        <v>0</v>
      </c>
      <c r="W83" s="138"/>
    </row>
    <row r="84" spans="2:23" ht="19.5" customHeight="1" x14ac:dyDescent="0.2">
      <c r="B84" s="142"/>
      <c r="C84" s="140" t="str">
        <f t="shared" si="7"/>
        <v>Overall Effectiveness</v>
      </c>
      <c r="D84" s="142"/>
      <c r="E84" s="143"/>
      <c r="F84" s="143"/>
      <c r="G84" s="143"/>
      <c r="H84" s="143"/>
      <c r="I84" s="143">
        <f>IF((((H28*1.5)+H10+H13+H19+H26+H30+H32)/7.5)=0,0,((H28*1.5)+H10+H13+H19+H26+H30+H32)/7.5)</f>
        <v>0</v>
      </c>
      <c r="J84" s="143">
        <f t="shared" ref="J84:V84" si="16">IF((((I28*1.5)+I10+I13+I19+I26+I30+I32)/7.5)=0,0,((I28*1.5)+I10+I13+I19+I26+I30+I32)/7.5)</f>
        <v>0</v>
      </c>
      <c r="K84" s="143">
        <f t="shared" si="16"/>
        <v>0</v>
      </c>
      <c r="L84" s="143">
        <f t="shared" si="16"/>
        <v>0</v>
      </c>
      <c r="M84" s="143">
        <f t="shared" si="16"/>
        <v>0</v>
      </c>
      <c r="N84" s="143">
        <f t="shared" si="16"/>
        <v>0</v>
      </c>
      <c r="O84" s="143">
        <f t="shared" si="16"/>
        <v>0</v>
      </c>
      <c r="P84" s="143">
        <f t="shared" si="16"/>
        <v>0</v>
      </c>
      <c r="Q84" s="143">
        <f t="shared" si="16"/>
        <v>0</v>
      </c>
      <c r="R84" s="143">
        <f t="shared" si="16"/>
        <v>0</v>
      </c>
      <c r="S84" s="143">
        <f t="shared" si="16"/>
        <v>0</v>
      </c>
      <c r="T84" s="143">
        <f t="shared" si="16"/>
        <v>0</v>
      </c>
      <c r="U84" s="143">
        <f t="shared" si="16"/>
        <v>0</v>
      </c>
      <c r="V84" s="143">
        <f t="shared" si="16"/>
        <v>0</v>
      </c>
      <c r="W84" s="138"/>
    </row>
    <row r="85" spans="2:23" ht="19.5" customHeight="1" x14ac:dyDescent="0.2">
      <c r="B85" s="142"/>
      <c r="C85" s="140" t="s">
        <v>0</v>
      </c>
      <c r="D85" s="142"/>
      <c r="E85" s="143"/>
      <c r="F85" s="143"/>
      <c r="G85" s="143"/>
      <c r="H85" s="143"/>
      <c r="I85" s="143">
        <f t="shared" ref="I85:V85" si="17">SUM(I75:I84)/10</f>
        <v>0</v>
      </c>
      <c r="J85" s="143">
        <f t="shared" si="17"/>
        <v>0</v>
      </c>
      <c r="K85" s="143">
        <f t="shared" si="17"/>
        <v>0</v>
      </c>
      <c r="L85" s="143">
        <f t="shared" si="17"/>
        <v>0</v>
      </c>
      <c r="M85" s="143">
        <f t="shared" si="17"/>
        <v>0</v>
      </c>
      <c r="N85" s="143">
        <f t="shared" si="17"/>
        <v>0</v>
      </c>
      <c r="O85" s="143">
        <f t="shared" si="17"/>
        <v>0</v>
      </c>
      <c r="P85" s="143">
        <f t="shared" si="17"/>
        <v>0</v>
      </c>
      <c r="Q85" s="143">
        <f t="shared" si="17"/>
        <v>0</v>
      </c>
      <c r="R85" s="143">
        <f t="shared" si="17"/>
        <v>0</v>
      </c>
      <c r="S85" s="143">
        <f t="shared" si="17"/>
        <v>0</v>
      </c>
      <c r="T85" s="143">
        <f t="shared" si="17"/>
        <v>0</v>
      </c>
      <c r="U85" s="143">
        <f t="shared" si="17"/>
        <v>0</v>
      </c>
      <c r="V85" s="143">
        <f t="shared" si="17"/>
        <v>0</v>
      </c>
      <c r="W85" s="138"/>
    </row>
    <row r="86" spans="2:23" ht="19.5" customHeight="1" x14ac:dyDescent="0.2"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38"/>
    </row>
    <row r="87" spans="2:23" ht="19.5" customHeight="1" x14ac:dyDescent="0.2">
      <c r="B87" s="142"/>
      <c r="C87" s="142"/>
      <c r="D87" s="142"/>
      <c r="E87" s="144"/>
      <c r="F87" s="144"/>
      <c r="G87" s="144"/>
      <c r="H87" s="144"/>
      <c r="I87" s="144" t="str">
        <f>IF(I75&lt;0.2,"Red",IF(I75&gt;1.2,"Green","Yellow"))</f>
        <v>Red</v>
      </c>
      <c r="J87" s="144" t="str">
        <f t="shared" ref="J87:V87" si="18">IF(J75&lt;0.2,"Red",IF(J75&gt;1.2,"Green","Yellow"))</f>
        <v>Red</v>
      </c>
      <c r="K87" s="144" t="str">
        <f t="shared" si="18"/>
        <v>Red</v>
      </c>
      <c r="L87" s="144" t="str">
        <f t="shared" si="18"/>
        <v>Red</v>
      </c>
      <c r="M87" s="144" t="str">
        <f t="shared" si="18"/>
        <v>Red</v>
      </c>
      <c r="N87" s="144" t="str">
        <f t="shared" si="18"/>
        <v>Red</v>
      </c>
      <c r="O87" s="144" t="str">
        <f t="shared" si="18"/>
        <v>Red</v>
      </c>
      <c r="P87" s="144" t="str">
        <f t="shared" si="18"/>
        <v>Red</v>
      </c>
      <c r="Q87" s="144" t="str">
        <f t="shared" si="18"/>
        <v>Red</v>
      </c>
      <c r="R87" s="144" t="str">
        <f t="shared" si="18"/>
        <v>Red</v>
      </c>
      <c r="S87" s="144" t="str">
        <f t="shared" si="18"/>
        <v>Red</v>
      </c>
      <c r="T87" s="144" t="str">
        <f t="shared" si="18"/>
        <v>Red</v>
      </c>
      <c r="U87" s="144" t="str">
        <f t="shared" si="18"/>
        <v>Red</v>
      </c>
      <c r="V87" s="144" t="str">
        <f t="shared" si="18"/>
        <v>Red</v>
      </c>
      <c r="W87" s="138"/>
    </row>
    <row r="88" spans="2:23" ht="19.5" customHeight="1" x14ac:dyDescent="0.2">
      <c r="B88" s="142"/>
      <c r="C88" s="142"/>
      <c r="D88" s="142"/>
      <c r="E88" s="144"/>
      <c r="F88" s="144"/>
      <c r="G88" s="144"/>
      <c r="H88" s="144"/>
      <c r="I88" s="144" t="str">
        <f t="shared" ref="I88:V96" si="19">IF(I76&lt;0.2,"Red",IF(I76&gt;1.2,"Green","Yellow"))</f>
        <v>Red</v>
      </c>
      <c r="J88" s="144" t="str">
        <f t="shared" si="19"/>
        <v>Red</v>
      </c>
      <c r="K88" s="144" t="str">
        <f t="shared" si="19"/>
        <v>Red</v>
      </c>
      <c r="L88" s="144" t="str">
        <f t="shared" si="19"/>
        <v>Red</v>
      </c>
      <c r="M88" s="144" t="str">
        <f t="shared" si="19"/>
        <v>Red</v>
      </c>
      <c r="N88" s="144" t="str">
        <f t="shared" si="19"/>
        <v>Red</v>
      </c>
      <c r="O88" s="144" t="str">
        <f t="shared" si="19"/>
        <v>Red</v>
      </c>
      <c r="P88" s="144" t="str">
        <f t="shared" si="19"/>
        <v>Red</v>
      </c>
      <c r="Q88" s="144" t="str">
        <f t="shared" si="19"/>
        <v>Red</v>
      </c>
      <c r="R88" s="144" t="str">
        <f t="shared" si="19"/>
        <v>Red</v>
      </c>
      <c r="S88" s="144" t="str">
        <f t="shared" si="19"/>
        <v>Red</v>
      </c>
      <c r="T88" s="144" t="str">
        <f t="shared" si="19"/>
        <v>Red</v>
      </c>
      <c r="U88" s="144" t="str">
        <f t="shared" si="19"/>
        <v>Red</v>
      </c>
      <c r="V88" s="144" t="str">
        <f t="shared" si="19"/>
        <v>Red</v>
      </c>
      <c r="W88" s="138"/>
    </row>
    <row r="89" spans="2:23" ht="19.5" customHeight="1" x14ac:dyDescent="0.2">
      <c r="B89" s="142"/>
      <c r="C89" s="142"/>
      <c r="D89" s="142"/>
      <c r="E89" s="144"/>
      <c r="F89" s="144"/>
      <c r="G89" s="144"/>
      <c r="H89" s="144"/>
      <c r="I89" s="144" t="str">
        <f t="shared" si="19"/>
        <v>Red</v>
      </c>
      <c r="J89" s="144" t="str">
        <f t="shared" si="19"/>
        <v>Red</v>
      </c>
      <c r="K89" s="144" t="str">
        <f t="shared" si="19"/>
        <v>Red</v>
      </c>
      <c r="L89" s="144" t="str">
        <f t="shared" si="19"/>
        <v>Red</v>
      </c>
      <c r="M89" s="144" t="str">
        <f t="shared" si="19"/>
        <v>Red</v>
      </c>
      <c r="N89" s="144" t="str">
        <f t="shared" si="19"/>
        <v>Red</v>
      </c>
      <c r="O89" s="144" t="str">
        <f t="shared" si="19"/>
        <v>Red</v>
      </c>
      <c r="P89" s="144" t="str">
        <f t="shared" si="19"/>
        <v>Red</v>
      </c>
      <c r="Q89" s="144" t="str">
        <f t="shared" si="19"/>
        <v>Red</v>
      </c>
      <c r="R89" s="144" t="str">
        <f t="shared" si="19"/>
        <v>Red</v>
      </c>
      <c r="S89" s="144" t="str">
        <f t="shared" si="19"/>
        <v>Red</v>
      </c>
      <c r="T89" s="144" t="str">
        <f t="shared" si="19"/>
        <v>Red</v>
      </c>
      <c r="U89" s="144" t="str">
        <f t="shared" si="19"/>
        <v>Red</v>
      </c>
      <c r="V89" s="144" t="str">
        <f t="shared" si="19"/>
        <v>Red</v>
      </c>
      <c r="W89" s="138"/>
    </row>
    <row r="90" spans="2:23" ht="19.5" customHeight="1" x14ac:dyDescent="0.2">
      <c r="B90" s="142"/>
      <c r="C90" s="142"/>
      <c r="D90" s="142"/>
      <c r="E90" s="144"/>
      <c r="F90" s="144"/>
      <c r="G90" s="144"/>
      <c r="H90" s="144"/>
      <c r="I90" s="144" t="str">
        <f t="shared" si="19"/>
        <v>Red</v>
      </c>
      <c r="J90" s="144" t="str">
        <f t="shared" si="19"/>
        <v>Red</v>
      </c>
      <c r="K90" s="144" t="str">
        <f t="shared" si="19"/>
        <v>Red</v>
      </c>
      <c r="L90" s="144" t="str">
        <f t="shared" si="19"/>
        <v>Red</v>
      </c>
      <c r="M90" s="144" t="str">
        <f t="shared" si="19"/>
        <v>Red</v>
      </c>
      <c r="N90" s="144" t="str">
        <f t="shared" si="19"/>
        <v>Red</v>
      </c>
      <c r="O90" s="144" t="str">
        <f t="shared" si="19"/>
        <v>Red</v>
      </c>
      <c r="P90" s="144" t="str">
        <f t="shared" si="19"/>
        <v>Red</v>
      </c>
      <c r="Q90" s="144" t="str">
        <f t="shared" si="19"/>
        <v>Red</v>
      </c>
      <c r="R90" s="144" t="str">
        <f t="shared" si="19"/>
        <v>Red</v>
      </c>
      <c r="S90" s="144" t="str">
        <f t="shared" si="19"/>
        <v>Red</v>
      </c>
      <c r="T90" s="144" t="str">
        <f t="shared" si="19"/>
        <v>Red</v>
      </c>
      <c r="U90" s="144" t="str">
        <f t="shared" si="19"/>
        <v>Red</v>
      </c>
      <c r="V90" s="144" t="str">
        <f t="shared" si="19"/>
        <v>Red</v>
      </c>
      <c r="W90" s="138"/>
    </row>
    <row r="91" spans="2:23" ht="19.5" customHeight="1" x14ac:dyDescent="0.2">
      <c r="B91" s="142"/>
      <c r="C91" s="142"/>
      <c r="D91" s="142"/>
      <c r="E91" s="144"/>
      <c r="F91" s="144"/>
      <c r="G91" s="144"/>
      <c r="H91" s="144"/>
      <c r="I91" s="144" t="str">
        <f t="shared" si="19"/>
        <v>Red</v>
      </c>
      <c r="J91" s="144" t="str">
        <f t="shared" si="19"/>
        <v>Red</v>
      </c>
      <c r="K91" s="144" t="str">
        <f t="shared" si="19"/>
        <v>Red</v>
      </c>
      <c r="L91" s="144" t="str">
        <f t="shared" si="19"/>
        <v>Red</v>
      </c>
      <c r="M91" s="144" t="str">
        <f t="shared" si="19"/>
        <v>Red</v>
      </c>
      <c r="N91" s="144" t="str">
        <f t="shared" si="19"/>
        <v>Red</v>
      </c>
      <c r="O91" s="144" t="str">
        <f t="shared" si="19"/>
        <v>Red</v>
      </c>
      <c r="P91" s="144" t="str">
        <f t="shared" si="19"/>
        <v>Red</v>
      </c>
      <c r="Q91" s="144" t="str">
        <f t="shared" si="19"/>
        <v>Red</v>
      </c>
      <c r="R91" s="144" t="str">
        <f t="shared" si="19"/>
        <v>Red</v>
      </c>
      <c r="S91" s="144" t="str">
        <f t="shared" si="19"/>
        <v>Red</v>
      </c>
      <c r="T91" s="144" t="str">
        <f t="shared" si="19"/>
        <v>Red</v>
      </c>
      <c r="U91" s="144" t="str">
        <f t="shared" si="19"/>
        <v>Red</v>
      </c>
      <c r="V91" s="144" t="str">
        <f t="shared" si="19"/>
        <v>Red</v>
      </c>
      <c r="W91" s="138"/>
    </row>
    <row r="92" spans="2:23" ht="19.5" customHeight="1" x14ac:dyDescent="0.2">
      <c r="B92" s="142"/>
      <c r="C92" s="142"/>
      <c r="D92" s="142"/>
      <c r="E92" s="144"/>
      <c r="F92" s="144"/>
      <c r="G92" s="144"/>
      <c r="H92" s="144"/>
      <c r="I92" s="144" t="str">
        <f t="shared" si="19"/>
        <v>Red</v>
      </c>
      <c r="J92" s="144" t="str">
        <f t="shared" si="19"/>
        <v>Red</v>
      </c>
      <c r="K92" s="144" t="str">
        <f t="shared" si="19"/>
        <v>Red</v>
      </c>
      <c r="L92" s="144" t="str">
        <f t="shared" si="19"/>
        <v>Red</v>
      </c>
      <c r="M92" s="144" t="str">
        <f t="shared" si="19"/>
        <v>Red</v>
      </c>
      <c r="N92" s="144" t="str">
        <f t="shared" si="19"/>
        <v>Red</v>
      </c>
      <c r="O92" s="144" t="str">
        <f t="shared" si="19"/>
        <v>Red</v>
      </c>
      <c r="P92" s="144" t="str">
        <f t="shared" si="19"/>
        <v>Red</v>
      </c>
      <c r="Q92" s="144" t="str">
        <f t="shared" si="19"/>
        <v>Red</v>
      </c>
      <c r="R92" s="144" t="str">
        <f t="shared" si="19"/>
        <v>Red</v>
      </c>
      <c r="S92" s="144" t="str">
        <f t="shared" si="19"/>
        <v>Red</v>
      </c>
      <c r="T92" s="144" t="str">
        <f t="shared" si="19"/>
        <v>Red</v>
      </c>
      <c r="U92" s="144" t="str">
        <f t="shared" si="19"/>
        <v>Red</v>
      </c>
      <c r="V92" s="144" t="str">
        <f t="shared" si="19"/>
        <v>Red</v>
      </c>
      <c r="W92" s="138"/>
    </row>
    <row r="93" spans="2:23" ht="19.5" customHeight="1" x14ac:dyDescent="0.2">
      <c r="B93" s="142"/>
      <c r="C93" s="142"/>
      <c r="D93" s="142"/>
      <c r="E93" s="144"/>
      <c r="F93" s="144"/>
      <c r="G93" s="144"/>
      <c r="H93" s="144"/>
      <c r="I93" s="144" t="str">
        <f t="shared" si="19"/>
        <v>Red</v>
      </c>
      <c r="J93" s="144" t="str">
        <f t="shared" si="19"/>
        <v>Red</v>
      </c>
      <c r="K93" s="144" t="str">
        <f t="shared" si="19"/>
        <v>Red</v>
      </c>
      <c r="L93" s="144" t="str">
        <f t="shared" si="19"/>
        <v>Red</v>
      </c>
      <c r="M93" s="144" t="str">
        <f t="shared" si="19"/>
        <v>Red</v>
      </c>
      <c r="N93" s="144" t="str">
        <f t="shared" si="19"/>
        <v>Red</v>
      </c>
      <c r="O93" s="144" t="str">
        <f t="shared" si="19"/>
        <v>Red</v>
      </c>
      <c r="P93" s="144" t="str">
        <f t="shared" si="19"/>
        <v>Red</v>
      </c>
      <c r="Q93" s="144" t="str">
        <f t="shared" si="19"/>
        <v>Red</v>
      </c>
      <c r="R93" s="144" t="str">
        <f t="shared" si="19"/>
        <v>Red</v>
      </c>
      <c r="S93" s="144" t="str">
        <f t="shared" si="19"/>
        <v>Red</v>
      </c>
      <c r="T93" s="144" t="str">
        <f t="shared" si="19"/>
        <v>Red</v>
      </c>
      <c r="U93" s="144" t="str">
        <f t="shared" si="19"/>
        <v>Red</v>
      </c>
      <c r="V93" s="144" t="str">
        <f t="shared" si="19"/>
        <v>Red</v>
      </c>
      <c r="W93" s="138"/>
    </row>
    <row r="94" spans="2:23" ht="19.5" customHeight="1" x14ac:dyDescent="0.2">
      <c r="B94" s="142"/>
      <c r="C94" s="142"/>
      <c r="D94" s="142"/>
      <c r="E94" s="144"/>
      <c r="F94" s="144"/>
      <c r="G94" s="144"/>
      <c r="H94" s="144"/>
      <c r="I94" s="144" t="str">
        <f t="shared" si="19"/>
        <v>Red</v>
      </c>
      <c r="J94" s="144" t="str">
        <f t="shared" si="19"/>
        <v>Red</v>
      </c>
      <c r="K94" s="144" t="str">
        <f t="shared" si="19"/>
        <v>Red</v>
      </c>
      <c r="L94" s="144" t="str">
        <f t="shared" si="19"/>
        <v>Red</v>
      </c>
      <c r="M94" s="144" t="str">
        <f t="shared" si="19"/>
        <v>Red</v>
      </c>
      <c r="N94" s="144" t="str">
        <f t="shared" si="19"/>
        <v>Red</v>
      </c>
      <c r="O94" s="144" t="str">
        <f t="shared" si="19"/>
        <v>Red</v>
      </c>
      <c r="P94" s="144" t="str">
        <f t="shared" si="19"/>
        <v>Red</v>
      </c>
      <c r="Q94" s="144" t="str">
        <f t="shared" si="19"/>
        <v>Red</v>
      </c>
      <c r="R94" s="144" t="str">
        <f t="shared" si="19"/>
        <v>Red</v>
      </c>
      <c r="S94" s="144" t="str">
        <f t="shared" si="19"/>
        <v>Red</v>
      </c>
      <c r="T94" s="144" t="str">
        <f t="shared" si="19"/>
        <v>Red</v>
      </c>
      <c r="U94" s="144" t="str">
        <f t="shared" si="19"/>
        <v>Red</v>
      </c>
      <c r="V94" s="144" t="str">
        <f t="shared" si="19"/>
        <v>Red</v>
      </c>
      <c r="W94" s="138"/>
    </row>
    <row r="95" spans="2:23" ht="19.5" customHeight="1" x14ac:dyDescent="0.2">
      <c r="B95" s="142"/>
      <c r="C95" s="142"/>
      <c r="D95" s="142"/>
      <c r="E95" s="144"/>
      <c r="F95" s="144"/>
      <c r="G95" s="144"/>
      <c r="H95" s="144"/>
      <c r="I95" s="144" t="str">
        <f t="shared" si="19"/>
        <v>Red</v>
      </c>
      <c r="J95" s="144" t="str">
        <f t="shared" si="19"/>
        <v>Red</v>
      </c>
      <c r="K95" s="144" t="str">
        <f t="shared" si="19"/>
        <v>Red</v>
      </c>
      <c r="L95" s="144" t="str">
        <f t="shared" si="19"/>
        <v>Red</v>
      </c>
      <c r="M95" s="144" t="str">
        <f t="shared" si="19"/>
        <v>Red</v>
      </c>
      <c r="N95" s="144" t="str">
        <f t="shared" si="19"/>
        <v>Red</v>
      </c>
      <c r="O95" s="144" t="str">
        <f t="shared" si="19"/>
        <v>Red</v>
      </c>
      <c r="P95" s="144" t="str">
        <f t="shared" si="19"/>
        <v>Red</v>
      </c>
      <c r="Q95" s="144" t="str">
        <f t="shared" si="19"/>
        <v>Red</v>
      </c>
      <c r="R95" s="144" t="str">
        <f t="shared" si="19"/>
        <v>Red</v>
      </c>
      <c r="S95" s="144" t="str">
        <f t="shared" si="19"/>
        <v>Red</v>
      </c>
      <c r="T95" s="144" t="str">
        <f t="shared" si="19"/>
        <v>Red</v>
      </c>
      <c r="U95" s="144" t="str">
        <f t="shared" si="19"/>
        <v>Red</v>
      </c>
      <c r="V95" s="144" t="str">
        <f t="shared" si="19"/>
        <v>Red</v>
      </c>
      <c r="W95" s="138"/>
    </row>
    <row r="96" spans="2:23" ht="19.5" customHeight="1" x14ac:dyDescent="0.2">
      <c r="B96" s="142"/>
      <c r="C96" s="142"/>
      <c r="D96" s="142"/>
      <c r="E96" s="144"/>
      <c r="F96" s="144"/>
      <c r="G96" s="144"/>
      <c r="H96" s="144"/>
      <c r="I96" s="144" t="str">
        <f t="shared" si="19"/>
        <v>Red</v>
      </c>
      <c r="J96" s="144" t="str">
        <f t="shared" si="19"/>
        <v>Red</v>
      </c>
      <c r="K96" s="144" t="str">
        <f t="shared" si="19"/>
        <v>Red</v>
      </c>
      <c r="L96" s="144" t="str">
        <f t="shared" si="19"/>
        <v>Red</v>
      </c>
      <c r="M96" s="144" t="str">
        <f t="shared" si="19"/>
        <v>Red</v>
      </c>
      <c r="N96" s="144" t="str">
        <f t="shared" si="19"/>
        <v>Red</v>
      </c>
      <c r="O96" s="144" t="str">
        <f t="shared" si="19"/>
        <v>Red</v>
      </c>
      <c r="P96" s="144" t="str">
        <f t="shared" si="19"/>
        <v>Red</v>
      </c>
      <c r="Q96" s="144" t="str">
        <f t="shared" si="19"/>
        <v>Red</v>
      </c>
      <c r="R96" s="144" t="str">
        <f t="shared" si="19"/>
        <v>Red</v>
      </c>
      <c r="S96" s="144" t="str">
        <f t="shared" si="19"/>
        <v>Red</v>
      </c>
      <c r="T96" s="144" t="str">
        <f t="shared" si="19"/>
        <v>Red</v>
      </c>
      <c r="U96" s="144" t="str">
        <f t="shared" si="19"/>
        <v>Red</v>
      </c>
      <c r="V96" s="144" t="str">
        <f t="shared" si="19"/>
        <v>Red</v>
      </c>
      <c r="W96" s="138"/>
    </row>
    <row r="97" spans="2:23" ht="19.5" customHeight="1" x14ac:dyDescent="0.2"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</row>
    <row r="98" spans="2:23" ht="19.5" customHeight="1" x14ac:dyDescent="0.2"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</row>
    <row r="99" spans="2:23" ht="19.5" customHeight="1" x14ac:dyDescent="0.2"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</row>
  </sheetData>
  <mergeCells count="7">
    <mergeCell ref="D5:F5"/>
    <mergeCell ref="I5:J5"/>
    <mergeCell ref="E39:R39"/>
    <mergeCell ref="B2:J2"/>
    <mergeCell ref="K35:M35"/>
    <mergeCell ref="K36:M36"/>
    <mergeCell ref="K37:M37"/>
  </mergeCells>
  <phoneticPr fontId="1" type="noConversion"/>
  <conditionalFormatting sqref="I88:V96 E87:V87">
    <cfRule type="expression" dxfId="5" priority="1" stopIfTrue="1">
      <formula>"c70&lt;0.5"</formula>
    </cfRule>
    <cfRule type="expression" dxfId="4" priority="2" stopIfTrue="1">
      <formula>"c70&gt;1.5"</formula>
    </cfRule>
    <cfRule type="expression" dxfId="3" priority="3" stopIfTrue="1">
      <formula>"c70!&gt;1.5&amp;c70!&lt;0.5"</formula>
    </cfRule>
  </conditionalFormatting>
  <conditionalFormatting sqref="S41:S50">
    <cfRule type="cellIs" dxfId="2" priority="4" stopIfTrue="1" operator="greaterThanOrEqual">
      <formula>1.2</formula>
    </cfRule>
    <cfRule type="cellIs" dxfId="1" priority="5" stopIfTrue="1" operator="greaterThan">
      <formula>0.2</formula>
    </cfRule>
    <cfRule type="cellIs" dxfId="0" priority="6" stopIfTrue="1" operator="lessThanOrEqual">
      <formula>0.2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workbookViewId="0">
      <selection activeCell="AL34" sqref="AL34"/>
    </sheetView>
  </sheetViews>
  <sheetFormatPr defaultRowHeight="12.75" x14ac:dyDescent="0.2"/>
  <sheetData>
    <row r="1" spans="1:2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</sheetData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Single</vt:lpstr>
      <vt:lpstr>Multi</vt:lpstr>
      <vt:lpstr>Multi Chart</vt:lpstr>
    </vt:vector>
  </TitlesOfParts>
  <Company>Mindshop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Mason</dc:creator>
  <cp:lastModifiedBy>Emily Mason</cp:lastModifiedBy>
  <cp:lastPrinted>2003-02-24T14:19:03Z</cp:lastPrinted>
  <dcterms:created xsi:type="dcterms:W3CDTF">2002-04-09T03:57:31Z</dcterms:created>
  <dcterms:modified xsi:type="dcterms:W3CDTF">2015-04-24T03:27:32Z</dcterms:modified>
</cp:coreProperties>
</file>